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3425" tabRatio="593" firstSheet="2" activeTab="2"/>
  </bookViews>
  <sheets>
    <sheet name="Sheet2" sheetId="11" state="hidden" r:id="rId1"/>
    <sheet name="Sheet1" sheetId="10" state="hidden" r:id="rId2"/>
    <sheet name="Network_SRs" sheetId="7" r:id="rId3"/>
  </sheets>
  <definedNames>
    <definedName name="_xlnm._FilterDatabase" localSheetId="2" hidden="1">Network_SRs!$A$3:$I$339</definedName>
    <definedName name="_xlnm._FilterDatabase" localSheetId="1" hidden="1">Sheet1!$A$1:$L$253</definedName>
  </definedNames>
  <calcPr calcId="145621" calcOnSave="0"/>
  <customWorkbookViews>
    <customWorkbookView name="Шалімова Олена - Личное представление" guid="{172BD4CC-85B9-40EE-9BE9-B2CD80FF8417}" mergeInterval="0" personalView="1" maximized="1" windowWidth="1916" windowHeight="795" activeSheetId="3"/>
    <customWorkbookView name="Соболевська Марія - Личное представление" guid="{DEB50A8A-3A7D-49B3-9CA9-79569C9A4FF2}" mergeInterval="0" personalView="1" maximized="1" windowWidth="1916" windowHeight="773" activeSheetId="3"/>
    <customWorkbookView name="Загурская Яна - Личное представление" guid="{4FAF810B-CDB6-4562-B33A-0B3F33E99207}" mergeInterval="0" personalView="1" maximized="1" windowWidth="1916" windowHeight="775" activeSheetId="3"/>
    <customWorkbookView name="Ненченко Ольга - Личное представление" guid="{DA50FA2F-0CB8-4352-962A-CE25DA2CE1B7}" mergeInterval="0" personalView="1" maximized="1" windowWidth="1916" windowHeight="815" activeSheetId="3"/>
    <customWorkbookView name="Кудла Світлана - Личное представление" guid="{156E6D5C-9150-4053-B1F8-88DC77F5D4CE}" mergeInterval="0" personalView="1" maximized="1" xWindow="-8" yWindow="-8" windowWidth="1382" windowHeight="744" activeSheetId="3"/>
    <customWorkbookView name="Аревік Устян - Личное представление" guid="{E0D81482-8950-4A77-A359-F9AF3853E529}" mergeInterval="0" personalView="1" maximized="1" windowWidth="1916" windowHeight="855" activeSheetId="3"/>
  </customWorkbookViews>
</workbook>
</file>

<file path=xl/calcChain.xml><?xml version="1.0" encoding="utf-8"?>
<calcChain xmlns="http://schemas.openxmlformats.org/spreadsheetml/2006/main">
  <c r="H280" i="7" l="1"/>
  <c r="I280" i="7" s="1"/>
  <c r="H309" i="7"/>
  <c r="I309" i="7" s="1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331" i="7"/>
  <c r="H332" i="7"/>
  <c r="H333" i="7"/>
  <c r="H334" i="7"/>
  <c r="H335" i="7"/>
  <c r="H336" i="7"/>
  <c r="H337" i="7"/>
  <c r="H338" i="7"/>
  <c r="H54" i="7"/>
  <c r="H55" i="7"/>
  <c r="H56" i="7"/>
  <c r="H57" i="7"/>
  <c r="H91" i="7"/>
  <c r="H92" i="7"/>
  <c r="H93" i="7"/>
  <c r="H94" i="7"/>
  <c r="H95" i="7"/>
  <c r="H97" i="7"/>
  <c r="H98" i="7"/>
  <c r="H99" i="7"/>
  <c r="H100" i="7"/>
  <c r="H101" i="7"/>
  <c r="H102" i="7"/>
  <c r="H103" i="7"/>
  <c r="H162" i="7"/>
  <c r="H163" i="7"/>
  <c r="H164" i="7"/>
  <c r="H165" i="7"/>
  <c r="H166" i="7"/>
  <c r="H168" i="7"/>
  <c r="H169" i="7"/>
  <c r="H170" i="7"/>
  <c r="H171" i="7"/>
  <c r="H172" i="7"/>
  <c r="H173" i="7"/>
  <c r="H21" i="7"/>
  <c r="H22" i="7"/>
  <c r="H63" i="7"/>
  <c r="H64" i="7"/>
  <c r="H65" i="7"/>
  <c r="H66" i="7"/>
  <c r="H67" i="7"/>
  <c r="H68" i="7"/>
  <c r="H281" i="7"/>
  <c r="H282" i="7"/>
  <c r="H283" i="7"/>
  <c r="H302" i="7"/>
  <c r="H303" i="7"/>
  <c r="H304" i="7"/>
  <c r="H305" i="7"/>
  <c r="H306" i="7"/>
  <c r="H307" i="7"/>
  <c r="H308" i="7"/>
  <c r="H316" i="7"/>
  <c r="H317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104" i="7"/>
  <c r="H105" i="7"/>
  <c r="H106" i="7"/>
  <c r="H107" i="7"/>
  <c r="H108" i="7"/>
  <c r="H34" i="7"/>
  <c r="H35" i="7"/>
  <c r="H36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77" i="7"/>
  <c r="I77" i="7" s="1"/>
  <c r="H174" i="7"/>
  <c r="H175" i="7"/>
  <c r="H176" i="7"/>
  <c r="H177" i="7"/>
  <c r="H178" i="7"/>
  <c r="H179" i="7"/>
  <c r="H180" i="7"/>
  <c r="H181" i="7"/>
  <c r="H182" i="7"/>
  <c r="H183" i="7"/>
  <c r="H47" i="7"/>
  <c r="H48" i="7"/>
  <c r="H49" i="7"/>
  <c r="H50" i="7"/>
  <c r="H51" i="7"/>
  <c r="H52" i="7"/>
  <c r="H53" i="7"/>
  <c r="H184" i="7"/>
  <c r="H185" i="7"/>
  <c r="H186" i="7"/>
  <c r="H187" i="7"/>
  <c r="H188" i="7"/>
  <c r="H189" i="7"/>
  <c r="H190" i="7"/>
  <c r="H191" i="7"/>
  <c r="H192" i="7"/>
  <c r="H310" i="7"/>
  <c r="H311" i="7"/>
  <c r="H312" i="7"/>
  <c r="H313" i="7"/>
  <c r="H314" i="7"/>
  <c r="H325" i="7"/>
  <c r="H326" i="7"/>
  <c r="H327" i="7"/>
  <c r="H328" i="7"/>
  <c r="H4" i="7"/>
  <c r="H5" i="7"/>
  <c r="H6" i="7"/>
  <c r="H26" i="7"/>
  <c r="H27" i="7"/>
  <c r="H28" i="7"/>
  <c r="H29" i="7"/>
  <c r="H30" i="7"/>
  <c r="H31" i="7"/>
  <c r="H32" i="7"/>
  <c r="H33" i="7"/>
  <c r="H58" i="7"/>
  <c r="H59" i="7"/>
  <c r="H60" i="7"/>
  <c r="H61" i="7"/>
  <c r="H62" i="7"/>
  <c r="H193" i="7"/>
  <c r="I193" i="7" s="1"/>
  <c r="H318" i="7"/>
  <c r="H319" i="7"/>
  <c r="H320" i="7"/>
  <c r="H321" i="7"/>
  <c r="H322" i="7"/>
  <c r="H194" i="7"/>
  <c r="H195" i="7"/>
  <c r="H196" i="7"/>
  <c r="H197" i="7"/>
  <c r="H198" i="7"/>
  <c r="H199" i="7"/>
  <c r="H200" i="7"/>
  <c r="H201" i="7"/>
  <c r="H202" i="7"/>
  <c r="H203" i="7"/>
  <c r="H284" i="7"/>
  <c r="H285" i="7"/>
  <c r="H286" i="7"/>
  <c r="H287" i="7"/>
  <c r="H288" i="7"/>
  <c r="H70" i="7"/>
  <c r="H71" i="7"/>
  <c r="H72" i="7"/>
  <c r="H73" i="7"/>
  <c r="H74" i="7"/>
  <c r="H75" i="7"/>
  <c r="H128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8" i="7"/>
  <c r="H9" i="7"/>
  <c r="H10" i="7"/>
  <c r="H11" i="7"/>
  <c r="H12" i="7"/>
  <c r="H13" i="7"/>
  <c r="H14" i="7"/>
  <c r="H15" i="7"/>
  <c r="H129" i="7"/>
  <c r="H130" i="7"/>
  <c r="H131" i="7"/>
  <c r="H132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" i="7"/>
  <c r="H24" i="7"/>
  <c r="H25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329" i="7"/>
  <c r="I329" i="7" s="1"/>
  <c r="H46" i="7"/>
  <c r="I46" i="7" s="1"/>
  <c r="H76" i="7"/>
  <c r="H17" i="7"/>
  <c r="I17" i="7" s="1"/>
  <c r="H38" i="7"/>
  <c r="I38" i="7" s="1"/>
  <c r="H19" i="7"/>
  <c r="I19" i="7" s="1"/>
  <c r="H39" i="7"/>
  <c r="H40" i="7"/>
  <c r="H41" i="7"/>
  <c r="H42" i="7"/>
  <c r="H43" i="7"/>
  <c r="H44" i="7"/>
  <c r="H18" i="7"/>
  <c r="I18" i="7" s="1"/>
  <c r="H315" i="7"/>
  <c r="I315" i="7" s="1"/>
  <c r="H16" i="7"/>
  <c r="I16" i="7" s="1"/>
  <c r="H45" i="7"/>
  <c r="I45" i="7" s="1"/>
  <c r="H323" i="7"/>
  <c r="H324" i="7"/>
  <c r="H20" i="7"/>
  <c r="I20" i="7" s="1"/>
  <c r="H37" i="7"/>
  <c r="I37" i="7" s="1"/>
  <c r="I22" i="7" l="1"/>
  <c r="I25" i="7"/>
  <c r="I6" i="7"/>
  <c r="I283" i="7"/>
  <c r="I192" i="7"/>
  <c r="I233" i="7"/>
  <c r="I279" i="7"/>
  <c r="I268" i="7"/>
  <c r="I324" i="7"/>
  <c r="I183" i="7"/>
  <c r="I36" i="7"/>
  <c r="I288" i="7"/>
  <c r="I328" i="7"/>
  <c r="I119" i="7"/>
  <c r="I108" i="7"/>
  <c r="I90" i="7"/>
  <c r="I240" i="7"/>
  <c r="I132" i="7"/>
  <c r="I62" i="7"/>
  <c r="I33" i="7"/>
  <c r="I314" i="7"/>
  <c r="I53" i="7"/>
  <c r="I151" i="7"/>
  <c r="I128" i="7"/>
  <c r="I301" i="7"/>
  <c r="I308" i="7"/>
  <c r="I44" i="7"/>
  <c r="I203" i="7"/>
  <c r="I188" i="7"/>
  <c r="I161" i="7"/>
  <c r="I317" i="7"/>
  <c r="I68" i="7"/>
  <c r="I57" i="7"/>
  <c r="F7" i="7"/>
  <c r="H7" i="7" s="1"/>
  <c r="I15" i="7" s="1"/>
  <c r="F204" i="7"/>
  <c r="H204" i="7" s="1"/>
  <c r="I220" i="7" s="1"/>
  <c r="F69" i="7"/>
  <c r="H69" i="7" s="1"/>
  <c r="I76" i="7" s="1"/>
  <c r="F167" i="7"/>
  <c r="H167" i="7" s="1"/>
  <c r="I173" i="7" s="1"/>
  <c r="F96" i="7"/>
  <c r="H96" i="7" s="1"/>
  <c r="I103" i="7" s="1"/>
  <c r="F330" i="7"/>
  <c r="H330" i="7" s="1"/>
  <c r="I338" i="7" s="1"/>
  <c r="I339" i="7" l="1"/>
  <c r="H339" i="7"/>
</calcChain>
</file>

<file path=xl/comments1.xml><?xml version="1.0" encoding="utf-8"?>
<comments xmlns="http://schemas.openxmlformats.org/spreadsheetml/2006/main">
  <authors>
    <author>Mangatova Kateryna</author>
  </authors>
  <commentList>
    <comment ref="A3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Mangatova Kateryna </t>
        </r>
        <r>
          <rPr>
            <sz val="8"/>
            <color indexed="81"/>
            <rFont val="Tahoma"/>
            <family val="2"/>
            <charset val="204"/>
          </rPr>
          <t xml:space="preserve">На погодженні у Зозулинської
</t>
        </r>
      </text>
    </comment>
  </commentList>
</comments>
</file>

<file path=xl/sharedStrings.xml><?xml version="1.0" encoding="utf-8"?>
<sst xmlns="http://schemas.openxmlformats.org/spreadsheetml/2006/main" count="3747" uniqueCount="336">
  <si>
    <t>Вінницька</t>
  </si>
  <si>
    <t>Волинська</t>
  </si>
  <si>
    <t>Житомирська</t>
  </si>
  <si>
    <t>Закарпатська</t>
  </si>
  <si>
    <t>Запорізька</t>
  </si>
  <si>
    <t>Київська</t>
  </si>
  <si>
    <t>Кіровоградська</t>
  </si>
  <si>
    <t>Львівська</t>
  </si>
  <si>
    <t>Миколаївська</t>
  </si>
  <si>
    <t>Одеська</t>
  </si>
  <si>
    <t>Рівненська</t>
  </si>
  <si>
    <t>Харківська</t>
  </si>
  <si>
    <t>Херсонська</t>
  </si>
  <si>
    <t>Хмельницька</t>
  </si>
  <si>
    <t>Черкаська</t>
  </si>
  <si>
    <t>Чернігівська</t>
  </si>
  <si>
    <t>Дніпропетровська</t>
  </si>
  <si>
    <t>Сумська</t>
  </si>
  <si>
    <t>Чернівецька</t>
  </si>
  <si>
    <t>Тернопільська</t>
  </si>
  <si>
    <t>Івано-Франківська</t>
  </si>
  <si>
    <t>Полтавська</t>
  </si>
  <si>
    <t>Мережа</t>
  </si>
  <si>
    <t>Дорога життя Дніпро</t>
  </si>
  <si>
    <t>Пенітенціарна ініціатива</t>
  </si>
  <si>
    <t>Час життя плюс</t>
  </si>
  <si>
    <t>29М</t>
  </si>
  <si>
    <t>Салюс</t>
  </si>
  <si>
    <t>Пацієнти Криму</t>
  </si>
  <si>
    <t>Регіон НУО</t>
  </si>
  <si>
    <t>Назва НУО</t>
  </si>
  <si>
    <t>Регіон роботи</t>
  </si>
  <si>
    <t>АРК</t>
  </si>
  <si>
    <t>Гавань+</t>
  </si>
  <si>
    <t>м. Севастополь</t>
  </si>
  <si>
    <t>25М</t>
  </si>
  <si>
    <t>Надія і порятунок</t>
  </si>
  <si>
    <t>Мережа Вінниця</t>
  </si>
  <si>
    <t>01М</t>
  </si>
  <si>
    <t>02М</t>
  </si>
  <si>
    <t>03М</t>
  </si>
  <si>
    <t>04М</t>
  </si>
  <si>
    <t>05М</t>
  </si>
  <si>
    <t>06М</t>
  </si>
  <si>
    <t>07М</t>
  </si>
  <si>
    <t>21М</t>
  </si>
  <si>
    <t>21М_УЦГЗ</t>
  </si>
  <si>
    <t>22М</t>
  </si>
  <si>
    <t>24М</t>
  </si>
  <si>
    <t>26М</t>
  </si>
  <si>
    <t>Шанс Волинь</t>
  </si>
  <si>
    <t>03М_Cost_ext</t>
  </si>
  <si>
    <t>04М_Cost_ext</t>
  </si>
  <si>
    <t>06М_Cost_ext</t>
  </si>
  <si>
    <t>07М_Cost_ext</t>
  </si>
  <si>
    <t>Мережа Дніпро</t>
  </si>
  <si>
    <t>02М_Cost_ext</t>
  </si>
  <si>
    <t>22М_УЦГЗ</t>
  </si>
  <si>
    <t>24М_УЦГЗ</t>
  </si>
  <si>
    <t>25М_УЦГЗ</t>
  </si>
  <si>
    <t>26М_УЦГЗ</t>
  </si>
  <si>
    <t>Мережа Криворізька</t>
  </si>
  <si>
    <t>Вибір</t>
  </si>
  <si>
    <t>Клуб "Майбутнє"</t>
  </si>
  <si>
    <t>Наша допомога</t>
  </si>
  <si>
    <t>Оберіг</t>
  </si>
  <si>
    <t>Світанок</t>
  </si>
  <si>
    <t>Донецька (непідк)</t>
  </si>
  <si>
    <t>Лінія життя м. Горлівка</t>
  </si>
  <si>
    <t>ДООТС ВІЛ</t>
  </si>
  <si>
    <t>Амікус</t>
  </si>
  <si>
    <t>Нехай твоє серце б’ється</t>
  </si>
  <si>
    <t>Мережа Закарпаття</t>
  </si>
  <si>
    <t>Все можливо</t>
  </si>
  <si>
    <t>Мережа Запоріжжя</t>
  </si>
  <si>
    <t>Мережа Івано-Франківськ</t>
  </si>
  <si>
    <t>Київ</t>
  </si>
  <si>
    <t>Мережа Київ</t>
  </si>
  <si>
    <t>Київ + Київська</t>
  </si>
  <si>
    <t>Мережа Кіровоград</t>
  </si>
  <si>
    <t>Луганське ТЧХУ</t>
  </si>
  <si>
    <t>Мережа Луганськ</t>
  </si>
  <si>
    <t>Луганська (непідк)</t>
  </si>
  <si>
    <t>Дорога</t>
  </si>
  <si>
    <t>Мережа Львів</t>
  </si>
  <si>
    <t>Мережа Миколаїв</t>
  </si>
  <si>
    <t>Час життя</t>
  </si>
  <si>
    <t>Альтернатива</t>
  </si>
  <si>
    <t>ВНЛ</t>
  </si>
  <si>
    <t>Життя плюс</t>
  </si>
  <si>
    <t>Мережа Одеса</t>
  </si>
  <si>
    <t>Світло надії</t>
  </si>
  <si>
    <t>Мережа Рівне</t>
  </si>
  <si>
    <t>Наше майбутнє</t>
  </si>
  <si>
    <t>Клуб "Шанс"</t>
  </si>
  <si>
    <t>Мережа Харків</t>
  </si>
  <si>
    <t>08М</t>
  </si>
  <si>
    <t>09М</t>
  </si>
  <si>
    <t>Східні регіони</t>
  </si>
  <si>
    <t>19М</t>
  </si>
  <si>
    <t>Асоціація 21 століття</t>
  </si>
  <si>
    <t>Мережа Каховка</t>
  </si>
  <si>
    <t>Мережа Хмельницький</t>
  </si>
  <si>
    <t>Від серця до серця</t>
  </si>
  <si>
    <t>Мережа Черкаси</t>
  </si>
  <si>
    <t>Мережа Чернівці</t>
  </si>
  <si>
    <t>Мережа Чернігів</t>
  </si>
  <si>
    <t>Всеукраїнська</t>
  </si>
  <si>
    <t xml:space="preserve">27М </t>
  </si>
  <si>
    <t>Дитинство без СНІДу</t>
  </si>
  <si>
    <t>28М</t>
  </si>
  <si>
    <t>13М</t>
  </si>
  <si>
    <t>БО "Всеукраїнська благодійна організація "Легалайф-Україна"</t>
  </si>
  <si>
    <t>14М</t>
  </si>
  <si>
    <t>ГО "Альянс.Глобал"</t>
  </si>
  <si>
    <t>15М</t>
  </si>
  <si>
    <t>БО БФ «Всеукраїнське об'єднання людей з наркозалежністю (ВОЛНА)»</t>
  </si>
  <si>
    <t>16М</t>
  </si>
  <si>
    <t>ГО “Інфекційний контроль в Україні”</t>
  </si>
  <si>
    <t>20М</t>
  </si>
  <si>
    <t>БО "ФПХЗС"</t>
  </si>
  <si>
    <t>23М</t>
  </si>
  <si>
    <t>Західні регіони</t>
  </si>
  <si>
    <t>Благодійна організація  “Позитивні жінки»</t>
  </si>
  <si>
    <t>17М</t>
  </si>
  <si>
    <t>Громадська спілка "Українська Гельсінська спілка з прав людини"</t>
  </si>
  <si>
    <t>Юніт Кост</t>
  </si>
  <si>
    <t>10М</t>
  </si>
  <si>
    <t>11М</t>
  </si>
  <si>
    <t>БФ "Пацієнти України"</t>
  </si>
  <si>
    <t>12М</t>
  </si>
  <si>
    <t>Сума по напрямку</t>
  </si>
  <si>
    <t>Напрямок конкурсу</t>
  </si>
  <si>
    <t>Охоплення 2018</t>
  </si>
  <si>
    <t>Сума по організації</t>
  </si>
  <si>
    <t>ОР</t>
  </si>
  <si>
    <t>Незалежність, м.Вінниця</t>
  </si>
  <si>
    <t>Громадське здоров'я, м. Кривий Ріг</t>
  </si>
  <si>
    <t>Віртус, Дніпро</t>
  </si>
  <si>
    <t>Імпульс, Кам'янське</t>
  </si>
  <si>
    <t>Древо життя, Нікополь</t>
  </si>
  <si>
    <t>ГО Майбутнє без СНІД, Першотравенськ</t>
  </si>
  <si>
    <t>Синергія душ, Дніпро</t>
  </si>
  <si>
    <t>Перехрестя, Дніпро</t>
  </si>
  <si>
    <t>Промiнь, Жовті Води</t>
  </si>
  <si>
    <t>Центр пiдтримки сiм'ї, Новомосковськ</t>
  </si>
  <si>
    <t>Істок, Маріуполь</t>
  </si>
  <si>
    <t>Товариство Червоного Хреста України, Донецька обл.</t>
  </si>
  <si>
    <t>Перспектива, Житомир</t>
  </si>
  <si>
    <t>Товариство Червоного Хреста України, Закарпаття</t>
  </si>
  <si>
    <t>Рада Життя, Ужгород</t>
  </si>
  <si>
    <t>Сподівання, Запоріжжя</t>
  </si>
  <si>
    <t>Захід Шанс, Івано-Франківськ</t>
  </si>
  <si>
    <t>Повернення до життя, Знам'янка</t>
  </si>
  <si>
    <t>Обрій, Луганськ</t>
  </si>
  <si>
    <t xml:space="preserve">Салюс, Львів                                           </t>
  </si>
  <si>
    <t>Аванте, Львів</t>
  </si>
  <si>
    <t>Вертикаль, м. Київ</t>
  </si>
  <si>
    <t>КОНВІКТУС УКРАЇНА, Київ</t>
  </si>
  <si>
    <t>Дроп ін центр, м.Київ</t>
  </si>
  <si>
    <t>ЗЗЛГБТ, м.Київ</t>
  </si>
  <si>
    <t xml:space="preserve">Клуб Еней, м.Київ                   </t>
  </si>
  <si>
    <t>Товариство Червоного Хреста України, Київська обл.</t>
  </si>
  <si>
    <t>Ромський жіночій фонд "Чіріклі"</t>
  </si>
  <si>
    <t>Соціальні ініціативи з охорони праці та здоров’я, м.Київ</t>
  </si>
  <si>
    <t>Здорова нація, Першотравенськ</t>
  </si>
  <si>
    <t>ЛІГА, Миколаїв</t>
  </si>
  <si>
    <t>Товариство Червоного Хреста України, Миколаївська обл.</t>
  </si>
  <si>
    <t>Вихід, Миколаїв</t>
  </si>
  <si>
    <t>Юнітус, Миколаїв</t>
  </si>
  <si>
    <t>Веселка, м.Одеса</t>
  </si>
  <si>
    <t>Ера Милосердя, Одеса</t>
  </si>
  <si>
    <t>Партнер, м.Одеса</t>
  </si>
  <si>
    <t>Шлях до дому, м.Одеса</t>
  </si>
  <si>
    <t>Джерела, Тернополь</t>
  </si>
  <si>
    <t>Благо, Харків</t>
  </si>
  <si>
    <t>Парус, Харків</t>
  </si>
  <si>
    <t>Товариство Червоного Хреста України, Херсонська обл.</t>
  </si>
  <si>
    <t>Мангуст, Херсон</t>
  </si>
  <si>
    <t>Вікторія, Хмельницький</t>
  </si>
  <si>
    <t>Інсайт, м.Черкаси</t>
  </si>
  <si>
    <t>Воля, Умань</t>
  </si>
  <si>
    <t xml:space="preserve">Діалог, м.Сміла </t>
  </si>
  <si>
    <t>Нова сім'я, Чернівці</t>
  </si>
  <si>
    <t>ВЕДИС, Чернігів</t>
  </si>
  <si>
    <t>Відродження нації, Чернігів</t>
  </si>
  <si>
    <t>Товариство Червоного Хреста України, Волинь</t>
  </si>
  <si>
    <t>Всеукраїнська асоціація громадського здоров'я, Київ</t>
  </si>
  <si>
    <t>Донор</t>
  </si>
  <si>
    <t>АЛЬЯНС</t>
  </si>
  <si>
    <t>АЛЬЯНС + Мережа</t>
  </si>
  <si>
    <t>м. Київ</t>
  </si>
  <si>
    <t>Донецька</t>
  </si>
  <si>
    <t>Гендер Зед, Запоріжжя</t>
  </si>
  <si>
    <t xml:space="preserve">Івано-Франківська </t>
  </si>
  <si>
    <t>Луганська</t>
  </si>
  <si>
    <t xml:space="preserve">Полтавська </t>
  </si>
  <si>
    <t xml:space="preserve">Сумська </t>
  </si>
  <si>
    <t>Назва компоненту</t>
  </si>
  <si>
    <t>09 А</t>
  </si>
  <si>
    <t>09А.01.Базовий пакет (ЧСЧ)</t>
  </si>
  <si>
    <t>12 а</t>
  </si>
  <si>
    <t>12А.01.Базовий пакет (ТГ)</t>
  </si>
  <si>
    <t>21А</t>
  </si>
  <si>
    <t>21А.01.ЧСЧ (Інтернет)</t>
  </si>
  <si>
    <t>09А.01.Базовий пакет (ЧСЧ) ЦГЗ</t>
  </si>
  <si>
    <t>01 А</t>
  </si>
  <si>
    <t>01А.01.Базовий пакет (СІН)_АТО</t>
  </si>
  <si>
    <t>05 А</t>
  </si>
  <si>
    <t>05А.01.МА_АТО</t>
  </si>
  <si>
    <t>06 А</t>
  </si>
  <si>
    <t>06А.01.Базовий пакет (РКС)_АТО</t>
  </si>
  <si>
    <t>09А.01.Базовий пакет (ЧСЧ)_АТО</t>
  </si>
  <si>
    <t>01А.01.Базовий пакет (СІН)</t>
  </si>
  <si>
    <t>05А.01.МА</t>
  </si>
  <si>
    <t>06А.01.Базовий пакет (РКС)</t>
  </si>
  <si>
    <t>18 А</t>
  </si>
  <si>
    <t>18А.01.ТБ СІН, РКС, ЧСЧ, ТГ</t>
  </si>
  <si>
    <t>19.А1</t>
  </si>
  <si>
    <t>19А.01.ЗПТ</t>
  </si>
  <si>
    <t>14 А</t>
  </si>
  <si>
    <t>14А.01.ТБ (бездомні та колишні ув’язнені)</t>
  </si>
  <si>
    <t>04 А</t>
  </si>
  <si>
    <t>04А.01.Зменшення шкоди підліткам</t>
  </si>
  <si>
    <t>01А.01.Базовий пакет (СІН) ЦГЗ</t>
  </si>
  <si>
    <t>06А.01.Базовий пакет (РКС) ЦГЗ</t>
  </si>
  <si>
    <t>17А.01</t>
  </si>
  <si>
    <t>17А.01.01.ТБ/МРТБ (ДОТ)</t>
  </si>
  <si>
    <t>17А.02</t>
  </si>
  <si>
    <t>17А.02.01.ТБ/МРТБ (МДР)</t>
  </si>
  <si>
    <t>13 А</t>
  </si>
  <si>
    <t>13А.01.Інституційний розвиток НТО в Україні</t>
  </si>
  <si>
    <t>05А.01.МА (СІН)</t>
  </si>
  <si>
    <t>15 А</t>
  </si>
  <si>
    <t>15А.01.ТБ (ромське населення)</t>
  </si>
  <si>
    <t>16 А</t>
  </si>
  <si>
    <t>16А.01.ТБ (вимушені переселенці)</t>
  </si>
  <si>
    <t>Сума по напрямку в договорі</t>
  </si>
  <si>
    <t>Повна назва організації</t>
  </si>
  <si>
    <t>Благодійний фонд «Аванте»</t>
  </si>
  <si>
    <t>Громадська організація "Альянс. Глобал"</t>
  </si>
  <si>
    <t>Громадська Організація Союз "Амікус"</t>
  </si>
  <si>
    <t>Благодійна організація "Харківський благодійний фонд "Благо"</t>
  </si>
  <si>
    <t>Громадська організація "Центр ресоціалізації хімічно-узалежнених "Ведис"</t>
  </si>
  <si>
    <t>Благодійна організація "Міжнародний благодійний фонд Вертикаль"</t>
  </si>
  <si>
    <t>Благодійний фонд «Веселка»</t>
  </si>
  <si>
    <t>Миколаївський місцевий благодійний фонд Вихід</t>
  </si>
  <si>
    <t>Благодійна організація «Від серця до серця.»</t>
  </si>
  <si>
    <t>Чернігівська обласна організація Відродження Нації</t>
  </si>
  <si>
    <t>Хмельницька асоціація громадського здоров'я Вікторія</t>
  </si>
  <si>
    <t>Громадський рух "Віра. Надія. Любов"</t>
  </si>
  <si>
    <t>Благодійний фонд «Віртус»</t>
  </si>
  <si>
    <t>Благодійний фонд «Благодійна організація Воля"</t>
  </si>
  <si>
    <t>Благодійна організація “Благодійний фонд «Все можливо»</t>
  </si>
  <si>
    <t>Всеукраїнська благодійна організація "Всеукраїнська асоціація громадського здоров'я"</t>
  </si>
  <si>
    <t xml:space="preserve">Благодійна організація «Благодійне товариство «Всеукраїнська мережа людей , які живуть з ВІЛ/СНІД» м. Кривий Ріг» </t>
  </si>
  <si>
    <t>Благодійна організація "Благодійне товариство "Всеукраїнська мережа людей, які живуть з ВІЛ/СНІД" м. Львів"</t>
  </si>
  <si>
    <t>Запорізький обласний благодійний фонд Гендер Зед</t>
  </si>
  <si>
    <t>Громадська організація "Майбутнє без СНІД"</t>
  </si>
  <si>
    <t xml:space="preserve">Благодійна організація «Благодійний фонд «Громадське  
здоров’я»  м. Кривого Рогу
</t>
  </si>
  <si>
    <t>Громадська організація "Джерела громадського здоров'я"</t>
  </si>
  <si>
    <t>Обласна громадська організація Інформаційно-консультативний центр захисту сім'ї та особистості Діалог</t>
  </si>
  <si>
    <t>Громадська організація "Донецьке обласне товариство сприяння ВІЛ-інфікованим"</t>
  </si>
  <si>
    <t>Громадська організація "Древо життя"</t>
  </si>
  <si>
    <t>Всеукраїнський благодійний фонд "Дроп Ін Центр"</t>
  </si>
  <si>
    <t>Громадська організація "Ера милосердя"</t>
  </si>
  <si>
    <t>Громадська організація "Клуб взаємодопомоги "Життя плюс"</t>
  </si>
  <si>
    <t>Благодійна організація "Мережа 100 відсотків життя. Запоріжжя"</t>
  </si>
  <si>
    <t>Благодійна організація благодійний Фонд «Реабілітаційний центр наркозалежних «Захід шанс»</t>
  </si>
  <si>
    <t>Благодійна організація “Миколаївський обласний фонд «Здорова нація»</t>
  </si>
  <si>
    <t>Громадська організація "Здоров'я і захист лесбійок, геїв, бісексуалів та трансгендерів"</t>
  </si>
  <si>
    <t>Благодійний фонд «Імпульс Кам’янське»</t>
  </si>
  <si>
    <t>Благодійний фонд "Інсайт"</t>
  </si>
  <si>
    <t>Громадська організація "Істок"</t>
  </si>
  <si>
    <t>Кіровоградське обласне відділення Всеукраїнська благодійна організація "Всеукраїнська мережа ЛЖВ"</t>
  </si>
  <si>
    <t>Громадська організація "Клуб "Еней"</t>
  </si>
  <si>
    <t>Благодійна організація “Благодійний фонд «Клуб «Світанок»</t>
  </si>
  <si>
    <t>Всеукраїнська благодійна організація "Конвіктус Україна"</t>
  </si>
  <si>
    <t>Громадська організація "Асоціація ЛГБТ "Ліга"</t>
  </si>
  <si>
    <t>Громадська організація "Лінія життя міста Горлівки"</t>
  </si>
  <si>
    <t>Благодійна  Організація "Луганське обласне товариство "Всеукраїнська мережа людей, які живуть з ВІЛ/СНІД"</t>
  </si>
  <si>
    <t>Херсонський обласний благодійний фонд Мангуст</t>
  </si>
  <si>
    <t>Громадська організація «Наша допомога»</t>
  </si>
  <si>
    <t>Рівненський обласний благодійний фонд "Наше Майбутнє"</t>
  </si>
  <si>
    <t>Громадська організація "Центр громадського здоров'я "Незалежність"</t>
  </si>
  <si>
    <t>Чернівецький благодійний фонд Нова сім'я</t>
  </si>
  <si>
    <t>Донецький обласний благодійний фонд "Оберіг"</t>
  </si>
  <si>
    <t>БО "Благодійна організація "Обрій"</t>
  </si>
  <si>
    <t>Молодіжна громадська організація Молодіжний громадський рух Партнер</t>
  </si>
  <si>
    <t>Благодійна організація «Харківський благодійний фонд «Парус»</t>
  </si>
  <si>
    <t>Дніпропетровська обласна громадська організація "Перехрестя"</t>
  </si>
  <si>
    <t>Громадська організація «Перспектива»</t>
  </si>
  <si>
    <t>Обласний благодійний фонд "Повернення до життя"</t>
  </si>
  <si>
    <t>Жовтоводський міський благодійний фонд Промінь</t>
  </si>
  <si>
    <t>Закарпатський обласний благодійний фонд Рада Життя</t>
  </si>
  <si>
    <t>Міжнародна благодійна організація Ромський жіночий фонд Чіріклі</t>
  </si>
  <si>
    <t>Благодійний фонд "Салюс"</t>
  </si>
  <si>
    <t>Благодійна організація «Світло надії»</t>
  </si>
  <si>
    <t>Громадська організація "Синергія душ"</t>
  </si>
  <si>
    <t>Міжнародна громадська організація Соціальні ініціативи з охорони праці та здоров'я</t>
  </si>
  <si>
    <t>Благодійна організація “Благодійний фонд «Сподівання»</t>
  </si>
  <si>
    <t>Волинська обласна організація Товариства Червоного Хреста України</t>
  </si>
  <si>
    <t>Донецька обласна організація Товариства Червоного Хреста України</t>
  </si>
  <si>
    <t>Закарпатська обласна організація товариства Червоного Хреста України</t>
  </si>
  <si>
    <t>Київська обласна організвція Товариства червоного Хреста України</t>
  </si>
  <si>
    <t>Миколаївська обласна організація Товариства Червоного Хреста України</t>
  </si>
  <si>
    <t>Херсонська обласна організація товариства Червоного Хреста України</t>
  </si>
  <si>
    <t>Благодійна  організація «Мережа 100 відсотків життя» м. Харків»</t>
  </si>
  <si>
    <t>Хмельницьке обласне відділення Благодійної організації «Всеукраїнська мережа людей, які живуть з ВІЛ/СНІД»</t>
  </si>
  <si>
    <t>Новомосковська районна громадська організація "Центр підтримки сім'ї"</t>
  </si>
  <si>
    <t>Громадська організація "Суспільного здоров'я та позитивних дій "Час життя"</t>
  </si>
  <si>
    <t>Черкаське обласне відділення благодійної організації Всеукраїнська мережа людей, які живуть з ВІЛ/СНІД</t>
  </si>
  <si>
    <t>БО Чернігівське відділення благодійної організації Всеукраїнська мережа людей, які живуть з ВІЛ/СНІД</t>
  </si>
  <si>
    <t>Сумська обласна громадська організація Клуб Шанс</t>
  </si>
  <si>
    <t>Волинський обласний благодійний фонд "Шанс"</t>
  </si>
  <si>
    <t>Одеський благодійний фонд реабілітації та соціалізації громадян без визначеного місця проживання "Шлях додому"</t>
  </si>
  <si>
    <t>Миколаївський місцевий благодійний фонд Юнітус</t>
  </si>
  <si>
    <t>01 А_УЦГЗ</t>
  </si>
  <si>
    <t>06 А_УЦГЗ</t>
  </si>
  <si>
    <t>09 А_УЦГЗ</t>
  </si>
  <si>
    <t>01 А_АТО</t>
  </si>
  <si>
    <t>05 А_АТО</t>
  </si>
  <si>
    <t>06 А_АТО</t>
  </si>
  <si>
    <t>09 А_АТО</t>
  </si>
  <si>
    <t>17А1</t>
  </si>
  <si>
    <t>17А2</t>
  </si>
  <si>
    <t>06А.02.МА (РКС)</t>
  </si>
  <si>
    <t>09А.02.МА (ЧСЧ)</t>
  </si>
  <si>
    <t>12 А</t>
  </si>
  <si>
    <t>Адреса організації</t>
  </si>
  <si>
    <t>ПІП керівника організації</t>
  </si>
  <si>
    <t>Контактні дані керівника організації</t>
  </si>
  <si>
    <t>Програмний 
компонент</t>
  </si>
  <si>
    <t>Термін реалізації - 01.01.2018 -31.12.2018</t>
  </si>
  <si>
    <r>
      <t xml:space="preserve">Інформація щодо субреципієнтів БО  "Мережа" у рамках  проекту
 </t>
    </r>
    <r>
      <rPr>
        <b/>
        <sz val="11"/>
        <color rgb="FF222222"/>
        <rFont val="Calibri"/>
        <family val="2"/>
        <charset val="204"/>
        <scheme val="minor"/>
      </rPr>
      <t>«Зменшення тягаря туберкульозу та ВІЛ-інфекції через створення загального доступу до своєчасної та якісної діагностики та лікування туберкульозу і його резистентних форм, розширення доказової профілактики, діагностики та лікування ВІЛ-інфекції, та створення стійких та життєздатних систем охорони здоров’я» за фінансової підтримки Глобального фонду для боротьби зі СНІДом, туберкульозом та малярією.</t>
    </r>
  </si>
  <si>
    <t xml:space="preserve">Донецька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</si>
</sst>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₴&quot;_-;\-* #,##0.00&quot;₴&quot;_-;_-* &quot;-&quot;??&quot;₴&quot;_-;_-@_-"/>
    <numFmt numFmtId="164" formatCode="#,##0.00_₴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9"/>
      <name val="Cambria"/>
      <family val="1"/>
      <scheme val="maj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color theme="1"/>
      <name val="Georgia"/>
      <family val="2"/>
      <charset val="204"/>
    </font>
    <font>
      <b/>
      <sz val="12"/>
      <color rgb="FF222222"/>
      <name val="Calibri"/>
      <family val="2"/>
      <charset val="204"/>
      <scheme val="minor"/>
    </font>
    <font>
      <b/>
      <sz val="12"/>
      <color theme="2"/>
      <name val="Calibri"/>
      <family val="2"/>
      <charset val="204"/>
      <scheme val="minor"/>
    </font>
    <font>
      <b/>
      <sz val="11"/>
      <color rgb="FF22222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/>
      <right style="hair">
        <color theme="4" tint="-0.49998474074526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6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1" xfId="0" applyFill="1" applyBorder="1"/>
    <xf numFmtId="0" fontId="4" fillId="0" borderId="1" xfId="0" applyFont="1" applyBorder="1"/>
    <xf numFmtId="0" fontId="0" fillId="0" borderId="1" xfId="0" applyFill="1" applyBorder="1" applyAlignment="1">
      <alignment horizontal="left"/>
    </xf>
    <xf numFmtId="0" fontId="2" fillId="0" borderId="1" xfId="0" applyFont="1" applyBorder="1"/>
    <xf numFmtId="2" fontId="2" fillId="0" borderId="1" xfId="0" applyNumberFormat="1" applyFont="1" applyBorder="1"/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3" applyNumberFormat="1" applyFont="1" applyFill="1" applyBorder="1" applyAlignment="1">
      <alignment horizontal="left" vertical="top"/>
    </xf>
    <xf numFmtId="0" fontId="6" fillId="3" borderId="1" xfId="0" applyFont="1" applyFill="1" applyBorder="1"/>
    <xf numFmtId="0" fontId="6" fillId="3" borderId="1" xfId="0" applyFont="1" applyFill="1" applyBorder="1" applyAlignment="1"/>
    <xf numFmtId="0" fontId="6" fillId="3" borderId="0" xfId="0" applyFont="1" applyFill="1"/>
    <xf numFmtId="0" fontId="6" fillId="3" borderId="0" xfId="0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top"/>
    </xf>
    <xf numFmtId="1" fontId="6" fillId="3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top"/>
    </xf>
    <xf numFmtId="4" fontId="6" fillId="4" borderId="1" xfId="0" applyNumberFormat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44" fontId="6" fillId="3" borderId="0" xfId="0" applyNumberFormat="1" applyFont="1" applyFill="1"/>
    <xf numFmtId="4" fontId="6" fillId="3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4" fontId="6" fillId="3" borderId="0" xfId="0" applyNumberFormat="1" applyFont="1" applyFill="1"/>
    <xf numFmtId="4" fontId="6" fillId="4" borderId="0" xfId="0" applyNumberFormat="1" applyFont="1" applyFill="1"/>
    <xf numFmtId="0" fontId="6" fillId="2" borderId="1" xfId="0" applyFont="1" applyFill="1" applyBorder="1" applyAlignment="1">
      <alignment horizontal="justify" vertical="center" wrapText="1"/>
    </xf>
    <xf numFmtId="0" fontId="6" fillId="3" borderId="0" xfId="0" applyFont="1" applyFill="1" applyAlignment="1">
      <alignment horizontal="justify" vertical="center" wrapText="1"/>
    </xf>
    <xf numFmtId="0" fontId="9" fillId="0" borderId="0" xfId="0" applyFont="1"/>
    <xf numFmtId="0" fontId="0" fillId="3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4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0" fontId="9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10" fillId="4" borderId="2" xfId="0" applyNumberFormat="1" applyFont="1" applyFill="1" applyBorder="1" applyAlignment="1">
      <alignment horizontal="center" wrapText="1"/>
    </xf>
    <xf numFmtId="49" fontId="10" fillId="4" borderId="5" xfId="0" applyNumberFormat="1" applyFont="1" applyFill="1" applyBorder="1" applyAlignment="1">
      <alignment horizontal="center" wrapText="1"/>
    </xf>
    <xf numFmtId="49" fontId="10" fillId="4" borderId="6" xfId="0" applyNumberFormat="1" applyFont="1" applyFill="1" applyBorder="1" applyAlignment="1">
      <alignment horizontal="center" wrapText="1"/>
    </xf>
    <xf numFmtId="49" fontId="11" fillId="5" borderId="2" xfId="0" applyNumberFormat="1" applyFont="1" applyFill="1" applyBorder="1" applyAlignment="1">
      <alignment horizontal="center" wrapText="1"/>
    </xf>
    <xf numFmtId="49" fontId="11" fillId="5" borderId="5" xfId="0" applyNumberFormat="1" applyFont="1" applyFill="1" applyBorder="1" applyAlignment="1">
      <alignment horizontal="center" wrapText="1"/>
    </xf>
    <xf numFmtId="49" fontId="11" fillId="5" borderId="6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1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2" max="2" width="39.5703125" bestFit="1" customWidth="1"/>
  </cols>
  <sheetData>
    <row r="1" spans="1:2" x14ac:dyDescent="0.25">
      <c r="A1" s="53" t="s">
        <v>189</v>
      </c>
      <c r="B1" s="54"/>
    </row>
    <row r="2" spans="1:2" x14ac:dyDescent="0.25">
      <c r="A2" s="49" t="s">
        <v>206</v>
      </c>
      <c r="B2" s="44" t="s">
        <v>213</v>
      </c>
    </row>
    <row r="3" spans="1:2" x14ac:dyDescent="0.25">
      <c r="A3" s="50"/>
      <c r="B3" s="44" t="s">
        <v>224</v>
      </c>
    </row>
    <row r="4" spans="1:2" x14ac:dyDescent="0.25">
      <c r="A4" s="50"/>
      <c r="B4" s="44" t="s">
        <v>207</v>
      </c>
    </row>
    <row r="5" spans="1:2" x14ac:dyDescent="0.25">
      <c r="A5" s="43" t="s">
        <v>222</v>
      </c>
      <c r="B5" s="44" t="s">
        <v>223</v>
      </c>
    </row>
    <row r="6" spans="1:2" x14ac:dyDescent="0.25">
      <c r="A6" s="49" t="s">
        <v>208</v>
      </c>
      <c r="B6" s="44" t="s">
        <v>232</v>
      </c>
    </row>
    <row r="7" spans="1:2" x14ac:dyDescent="0.25">
      <c r="A7" s="50"/>
      <c r="B7" s="44" t="s">
        <v>326</v>
      </c>
    </row>
    <row r="8" spans="1:2" x14ac:dyDescent="0.25">
      <c r="A8" s="50"/>
      <c r="B8" s="44" t="s">
        <v>327</v>
      </c>
    </row>
    <row r="9" spans="1:2" x14ac:dyDescent="0.25">
      <c r="A9" s="51" t="s">
        <v>210</v>
      </c>
      <c r="B9" s="44" t="s">
        <v>215</v>
      </c>
    </row>
    <row r="10" spans="1:2" x14ac:dyDescent="0.25">
      <c r="A10" s="52"/>
      <c r="B10" s="44" t="s">
        <v>225</v>
      </c>
    </row>
    <row r="11" spans="1:2" x14ac:dyDescent="0.25">
      <c r="A11" s="52"/>
      <c r="B11" s="44" t="s">
        <v>211</v>
      </c>
    </row>
    <row r="12" spans="1:2" x14ac:dyDescent="0.25">
      <c r="A12" s="49" t="s">
        <v>199</v>
      </c>
      <c r="B12" s="44" t="s">
        <v>200</v>
      </c>
    </row>
    <row r="13" spans="1:2" x14ac:dyDescent="0.25">
      <c r="A13" s="50"/>
      <c r="B13" s="44" t="s">
        <v>205</v>
      </c>
    </row>
    <row r="14" spans="1:2" x14ac:dyDescent="0.25">
      <c r="A14" s="50"/>
      <c r="B14" s="44" t="s">
        <v>212</v>
      </c>
    </row>
    <row r="15" spans="1:2" x14ac:dyDescent="0.25">
      <c r="A15" s="43" t="s">
        <v>328</v>
      </c>
      <c r="B15" s="44" t="s">
        <v>202</v>
      </c>
    </row>
    <row r="16" spans="1:2" x14ac:dyDescent="0.25">
      <c r="A16" s="43" t="s">
        <v>230</v>
      </c>
      <c r="B16" s="44" t="s">
        <v>231</v>
      </c>
    </row>
    <row r="17" spans="1:2" x14ac:dyDescent="0.25">
      <c r="A17" s="43" t="s">
        <v>220</v>
      </c>
      <c r="B17" s="45" t="s">
        <v>221</v>
      </c>
    </row>
    <row r="18" spans="1:2" x14ac:dyDescent="0.25">
      <c r="A18" s="43" t="s">
        <v>233</v>
      </c>
      <c r="B18" s="45" t="s">
        <v>234</v>
      </c>
    </row>
    <row r="19" spans="1:2" x14ac:dyDescent="0.25">
      <c r="A19" s="43" t="s">
        <v>235</v>
      </c>
      <c r="B19" s="45" t="s">
        <v>236</v>
      </c>
    </row>
    <row r="20" spans="1:2" x14ac:dyDescent="0.25">
      <c r="A20" s="43" t="s">
        <v>324</v>
      </c>
      <c r="B20" s="45" t="s">
        <v>227</v>
      </c>
    </row>
    <row r="21" spans="1:2" x14ac:dyDescent="0.25">
      <c r="A21" s="43" t="s">
        <v>325</v>
      </c>
      <c r="B21" s="45" t="s">
        <v>229</v>
      </c>
    </row>
    <row r="22" spans="1:2" x14ac:dyDescent="0.25">
      <c r="A22" s="43" t="s">
        <v>216</v>
      </c>
      <c r="B22" s="45" t="s">
        <v>217</v>
      </c>
    </row>
    <row r="23" spans="1:2" x14ac:dyDescent="0.25">
      <c r="A23" s="43" t="s">
        <v>218</v>
      </c>
      <c r="B23" s="45" t="s">
        <v>219</v>
      </c>
    </row>
    <row r="24" spans="1:2" x14ac:dyDescent="0.25">
      <c r="A24" s="43" t="s">
        <v>203</v>
      </c>
      <c r="B24" s="45" t="s">
        <v>204</v>
      </c>
    </row>
  </sheetData>
  <mergeCells count="5">
    <mergeCell ref="A12:A14"/>
    <mergeCell ref="A9:A11"/>
    <mergeCell ref="A6:A8"/>
    <mergeCell ref="A2:A4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3"/>
  <sheetViews>
    <sheetView topLeftCell="F233" workbookViewId="0">
      <selection sqref="A1:L252"/>
    </sheetView>
  </sheetViews>
  <sheetFormatPr defaultRowHeight="15" x14ac:dyDescent="0.25"/>
  <cols>
    <col min="1" max="2" width="16.28515625" style="23" customWidth="1"/>
    <col min="3" max="3" width="13.85546875" style="24" customWidth="1"/>
    <col min="4" max="4" width="20.28515625" style="24" customWidth="1"/>
    <col min="5" max="5" width="28.7109375" style="42" hidden="1" customWidth="1"/>
    <col min="6" max="6" width="22.42578125" style="24" customWidth="1"/>
    <col min="7" max="7" width="18.85546875" style="24" customWidth="1"/>
    <col min="8" max="8" width="28.42578125" style="24" customWidth="1"/>
    <col min="9" max="9" width="10.42578125" style="35" customWidth="1"/>
    <col min="10" max="10" width="13.7109375" style="35" customWidth="1"/>
    <col min="11" max="11" width="16.140625" style="37" customWidth="1"/>
    <col min="12" max="12" width="17.42578125" style="19" customWidth="1"/>
  </cols>
  <sheetData>
    <row r="1" spans="1:12" s="38" customFormat="1" ht="30" x14ac:dyDescent="0.25">
      <c r="A1" s="14" t="s">
        <v>188</v>
      </c>
      <c r="B1" s="4" t="s">
        <v>135</v>
      </c>
      <c r="C1" s="4" t="s">
        <v>29</v>
      </c>
      <c r="D1" s="4" t="s">
        <v>30</v>
      </c>
      <c r="E1" s="41" t="s">
        <v>238</v>
      </c>
      <c r="F1" s="4" t="s">
        <v>31</v>
      </c>
      <c r="G1" s="4" t="s">
        <v>132</v>
      </c>
      <c r="H1" s="14" t="s">
        <v>198</v>
      </c>
      <c r="I1" s="25" t="s">
        <v>133</v>
      </c>
      <c r="J1" s="25" t="s">
        <v>126</v>
      </c>
      <c r="K1" s="26" t="s">
        <v>131</v>
      </c>
      <c r="L1" s="26" t="s">
        <v>237</v>
      </c>
    </row>
    <row r="2" spans="1:12" x14ac:dyDescent="0.25">
      <c r="A2" s="15" t="s">
        <v>189</v>
      </c>
      <c r="B2" s="15" t="s">
        <v>189</v>
      </c>
      <c r="C2" s="15" t="s">
        <v>7</v>
      </c>
      <c r="D2" s="16" t="s">
        <v>156</v>
      </c>
      <c r="E2" s="15" t="s">
        <v>239</v>
      </c>
      <c r="F2" s="15" t="s">
        <v>7</v>
      </c>
      <c r="G2" s="15" t="s">
        <v>199</v>
      </c>
      <c r="H2" s="27" t="s">
        <v>200</v>
      </c>
      <c r="I2" s="28">
        <v>2120</v>
      </c>
      <c r="J2" s="27">
        <v>381</v>
      </c>
      <c r="K2" s="27">
        <v>807720</v>
      </c>
      <c r="L2" s="39">
        <v>807719.59000000008</v>
      </c>
    </row>
    <row r="3" spans="1:12" x14ac:dyDescent="0.25">
      <c r="A3" s="15" t="s">
        <v>189</v>
      </c>
      <c r="B3" s="15" t="s">
        <v>189</v>
      </c>
      <c r="C3" s="15" t="s">
        <v>7</v>
      </c>
      <c r="D3" s="16" t="s">
        <v>156</v>
      </c>
      <c r="E3" s="15" t="s">
        <v>239</v>
      </c>
      <c r="F3" s="15" t="s">
        <v>7</v>
      </c>
      <c r="G3" s="15" t="s">
        <v>201</v>
      </c>
      <c r="H3" s="27" t="s">
        <v>202</v>
      </c>
      <c r="I3" s="28">
        <v>55</v>
      </c>
      <c r="J3" s="27">
        <v>509</v>
      </c>
      <c r="K3" s="27">
        <v>27995</v>
      </c>
      <c r="L3" s="39">
        <v>27994.71</v>
      </c>
    </row>
    <row r="4" spans="1:12" x14ac:dyDescent="0.25">
      <c r="A4" s="15" t="s">
        <v>190</v>
      </c>
      <c r="B4" s="15" t="s">
        <v>189</v>
      </c>
      <c r="C4" s="15" t="s">
        <v>191</v>
      </c>
      <c r="D4" s="1" t="s">
        <v>114</v>
      </c>
      <c r="E4" s="15" t="s">
        <v>240</v>
      </c>
      <c r="F4" s="15" t="s">
        <v>191</v>
      </c>
      <c r="G4" s="15" t="s">
        <v>199</v>
      </c>
      <c r="H4" s="27" t="s">
        <v>200</v>
      </c>
      <c r="I4" s="28">
        <v>17920</v>
      </c>
      <c r="J4" s="27">
        <v>381</v>
      </c>
      <c r="K4" s="27">
        <v>6827520</v>
      </c>
      <c r="L4" s="39">
        <v>6825746.29</v>
      </c>
    </row>
    <row r="5" spans="1:12" x14ac:dyDescent="0.25">
      <c r="A5" s="15" t="s">
        <v>190</v>
      </c>
      <c r="B5" s="15" t="s">
        <v>189</v>
      </c>
      <c r="C5" s="15" t="s">
        <v>191</v>
      </c>
      <c r="D5" s="1" t="s">
        <v>114</v>
      </c>
      <c r="E5" s="15" t="s">
        <v>240</v>
      </c>
      <c r="F5" s="1" t="s">
        <v>107</v>
      </c>
      <c r="G5" s="15" t="s">
        <v>203</v>
      </c>
      <c r="H5" s="27" t="s">
        <v>204</v>
      </c>
      <c r="I5" s="28">
        <v>1</v>
      </c>
      <c r="J5" s="27">
        <v>4325972</v>
      </c>
      <c r="K5" s="27">
        <v>4325972</v>
      </c>
      <c r="L5" s="39">
        <v>4325504.71</v>
      </c>
    </row>
    <row r="6" spans="1:12" x14ac:dyDescent="0.25">
      <c r="A6" s="15" t="s">
        <v>190</v>
      </c>
      <c r="B6" s="15" t="s">
        <v>189</v>
      </c>
      <c r="C6" s="15" t="s">
        <v>191</v>
      </c>
      <c r="D6" s="1" t="s">
        <v>114</v>
      </c>
      <c r="E6" s="15" t="s">
        <v>240</v>
      </c>
      <c r="F6" s="22" t="s">
        <v>2</v>
      </c>
      <c r="G6" s="15" t="s">
        <v>319</v>
      </c>
      <c r="H6" s="27" t="s">
        <v>205</v>
      </c>
      <c r="I6" s="29">
        <v>222</v>
      </c>
      <c r="J6" s="27">
        <v>381</v>
      </c>
      <c r="K6" s="27">
        <v>84582</v>
      </c>
      <c r="L6" s="39">
        <v>84313.8</v>
      </c>
    </row>
    <row r="7" spans="1:12" x14ac:dyDescent="0.25">
      <c r="A7" s="15" t="s">
        <v>190</v>
      </c>
      <c r="B7" s="15" t="s">
        <v>189</v>
      </c>
      <c r="C7" s="15" t="s">
        <v>192</v>
      </c>
      <c r="D7" s="1" t="s">
        <v>70</v>
      </c>
      <c r="E7" s="15" t="s">
        <v>241</v>
      </c>
      <c r="F7" s="17" t="s">
        <v>67</v>
      </c>
      <c r="G7" s="15" t="s">
        <v>320</v>
      </c>
      <c r="H7" s="27" t="s">
        <v>207</v>
      </c>
      <c r="I7" s="15">
        <v>2678</v>
      </c>
      <c r="J7" s="27">
        <v>456.59000000000003</v>
      </c>
      <c r="K7" s="27">
        <v>1222748.02</v>
      </c>
      <c r="L7" s="39">
        <v>1222746.42</v>
      </c>
    </row>
    <row r="8" spans="1:12" x14ac:dyDescent="0.25">
      <c r="A8" s="15" t="s">
        <v>190</v>
      </c>
      <c r="B8" s="15" t="s">
        <v>189</v>
      </c>
      <c r="C8" s="15" t="s">
        <v>192</v>
      </c>
      <c r="D8" s="1" t="s">
        <v>70</v>
      </c>
      <c r="E8" s="15" t="s">
        <v>241</v>
      </c>
      <c r="F8" s="17" t="s">
        <v>67</v>
      </c>
      <c r="G8" s="15" t="s">
        <v>321</v>
      </c>
      <c r="H8" s="27" t="s">
        <v>209</v>
      </c>
      <c r="I8" s="15">
        <v>1</v>
      </c>
      <c r="J8" s="27">
        <v>350083.21</v>
      </c>
      <c r="K8" s="27">
        <v>350083.21</v>
      </c>
      <c r="L8" s="39">
        <v>350083.62</v>
      </c>
    </row>
    <row r="9" spans="1:12" x14ac:dyDescent="0.25">
      <c r="A9" s="15" t="s">
        <v>190</v>
      </c>
      <c r="B9" s="15" t="s">
        <v>189</v>
      </c>
      <c r="C9" s="15" t="s">
        <v>192</v>
      </c>
      <c r="D9" s="1" t="s">
        <v>70</v>
      </c>
      <c r="E9" s="15" t="s">
        <v>241</v>
      </c>
      <c r="F9" s="17" t="s">
        <v>67</v>
      </c>
      <c r="G9" s="15" t="s">
        <v>322</v>
      </c>
      <c r="H9" s="27" t="s">
        <v>211</v>
      </c>
      <c r="I9" s="15">
        <v>398</v>
      </c>
      <c r="J9" s="27">
        <v>387.28000000000003</v>
      </c>
      <c r="K9" s="27">
        <v>154137.44</v>
      </c>
      <c r="L9" s="39">
        <v>154135.12</v>
      </c>
    </row>
    <row r="10" spans="1:12" x14ac:dyDescent="0.25">
      <c r="A10" s="15" t="s">
        <v>190</v>
      </c>
      <c r="B10" s="15" t="s">
        <v>189</v>
      </c>
      <c r="C10" s="15" t="s">
        <v>192</v>
      </c>
      <c r="D10" s="1" t="s">
        <v>70</v>
      </c>
      <c r="E10" s="15" t="s">
        <v>241</v>
      </c>
      <c r="F10" s="17" t="s">
        <v>67</v>
      </c>
      <c r="G10" s="15" t="s">
        <v>323</v>
      </c>
      <c r="H10" s="27" t="s">
        <v>212</v>
      </c>
      <c r="I10" s="15">
        <v>738</v>
      </c>
      <c r="J10" s="27">
        <v>727.35</v>
      </c>
      <c r="K10" s="27">
        <v>536784.30000000005</v>
      </c>
      <c r="L10" s="39">
        <v>536783.29</v>
      </c>
    </row>
    <row r="11" spans="1:12" x14ac:dyDescent="0.25">
      <c r="A11" s="15" t="s">
        <v>189</v>
      </c>
      <c r="B11" s="15" t="s">
        <v>189</v>
      </c>
      <c r="C11" s="15" t="s">
        <v>11</v>
      </c>
      <c r="D11" s="18" t="s">
        <v>175</v>
      </c>
      <c r="E11" s="15" t="s">
        <v>242</v>
      </c>
      <c r="F11" s="15" t="s">
        <v>11</v>
      </c>
      <c r="G11" s="15" t="s">
        <v>206</v>
      </c>
      <c r="H11" s="27" t="s">
        <v>213</v>
      </c>
      <c r="I11" s="28">
        <v>2200</v>
      </c>
      <c r="J11" s="27">
        <v>455.3</v>
      </c>
      <c r="K11" s="27">
        <v>1001660</v>
      </c>
      <c r="L11" s="39">
        <v>1001434.19</v>
      </c>
    </row>
    <row r="12" spans="1:12" x14ac:dyDescent="0.25">
      <c r="A12" s="15" t="s">
        <v>189</v>
      </c>
      <c r="B12" s="15" t="s">
        <v>189</v>
      </c>
      <c r="C12" s="15" t="s">
        <v>11</v>
      </c>
      <c r="D12" s="18" t="s">
        <v>175</v>
      </c>
      <c r="E12" s="15" t="s">
        <v>242</v>
      </c>
      <c r="F12" s="15" t="s">
        <v>11</v>
      </c>
      <c r="G12" s="15" t="s">
        <v>208</v>
      </c>
      <c r="H12" s="27" t="s">
        <v>214</v>
      </c>
      <c r="I12" s="28">
        <v>1</v>
      </c>
      <c r="J12" s="27">
        <v>354232</v>
      </c>
      <c r="K12" s="27">
        <v>354232</v>
      </c>
      <c r="L12" s="39">
        <v>354288.75</v>
      </c>
    </row>
    <row r="13" spans="1:12" x14ac:dyDescent="0.25">
      <c r="A13" s="15" t="s">
        <v>189</v>
      </c>
      <c r="B13" s="15" t="s">
        <v>189</v>
      </c>
      <c r="C13" s="15" t="s">
        <v>11</v>
      </c>
      <c r="D13" s="18" t="s">
        <v>175</v>
      </c>
      <c r="E13" s="15" t="s">
        <v>242</v>
      </c>
      <c r="F13" s="15" t="s">
        <v>11</v>
      </c>
      <c r="G13" s="15" t="s">
        <v>210</v>
      </c>
      <c r="H13" s="27" t="s">
        <v>215</v>
      </c>
      <c r="I13" s="28">
        <v>3200</v>
      </c>
      <c r="J13" s="27">
        <v>449</v>
      </c>
      <c r="K13" s="27">
        <v>1436800</v>
      </c>
      <c r="L13" s="39">
        <v>1437046.74</v>
      </c>
    </row>
    <row r="14" spans="1:12" x14ac:dyDescent="0.25">
      <c r="A14" s="15" t="s">
        <v>189</v>
      </c>
      <c r="B14" s="15" t="s">
        <v>189</v>
      </c>
      <c r="C14" s="15" t="s">
        <v>11</v>
      </c>
      <c r="D14" s="18" t="s">
        <v>175</v>
      </c>
      <c r="E14" s="15" t="s">
        <v>242</v>
      </c>
      <c r="F14" s="15" t="s">
        <v>11</v>
      </c>
      <c r="G14" s="15" t="s">
        <v>199</v>
      </c>
      <c r="H14" s="27" t="s">
        <v>200</v>
      </c>
      <c r="I14" s="28">
        <v>3044</v>
      </c>
      <c r="J14" s="27">
        <v>381</v>
      </c>
      <c r="K14" s="27">
        <v>1159764</v>
      </c>
      <c r="L14" s="39">
        <v>1159510.8500000001</v>
      </c>
    </row>
    <row r="15" spans="1:12" x14ac:dyDescent="0.25">
      <c r="A15" s="15" t="s">
        <v>189</v>
      </c>
      <c r="B15" s="15" t="s">
        <v>189</v>
      </c>
      <c r="C15" s="15" t="s">
        <v>11</v>
      </c>
      <c r="D15" s="18" t="s">
        <v>175</v>
      </c>
      <c r="E15" s="15" t="s">
        <v>242</v>
      </c>
      <c r="F15" s="15" t="s">
        <v>11</v>
      </c>
      <c r="G15" s="15" t="s">
        <v>201</v>
      </c>
      <c r="H15" s="27" t="s">
        <v>202</v>
      </c>
      <c r="I15" s="28">
        <v>40</v>
      </c>
      <c r="J15" s="27">
        <v>509</v>
      </c>
      <c r="K15" s="27">
        <v>20360</v>
      </c>
      <c r="L15" s="39">
        <v>20299.07</v>
      </c>
    </row>
    <row r="16" spans="1:12" x14ac:dyDescent="0.25">
      <c r="A16" s="15" t="s">
        <v>189</v>
      </c>
      <c r="B16" s="15" t="s">
        <v>189</v>
      </c>
      <c r="C16" s="15" t="s">
        <v>11</v>
      </c>
      <c r="D16" s="18" t="s">
        <v>175</v>
      </c>
      <c r="E16" s="15" t="s">
        <v>242</v>
      </c>
      <c r="F16" s="15" t="s">
        <v>11</v>
      </c>
      <c r="G16" s="15" t="s">
        <v>216</v>
      </c>
      <c r="H16" s="27" t="s">
        <v>217</v>
      </c>
      <c r="I16" s="28">
        <v>90</v>
      </c>
      <c r="J16" s="27">
        <v>213.08</v>
      </c>
      <c r="K16" s="27">
        <v>19177.2</v>
      </c>
      <c r="L16" s="39">
        <v>19291.36</v>
      </c>
    </row>
    <row r="17" spans="1:12" x14ac:dyDescent="0.25">
      <c r="A17" s="15" t="s">
        <v>189</v>
      </c>
      <c r="B17" s="15" t="s">
        <v>189</v>
      </c>
      <c r="C17" s="15" t="s">
        <v>15</v>
      </c>
      <c r="D17" s="16" t="s">
        <v>184</v>
      </c>
      <c r="E17" s="15" t="s">
        <v>243</v>
      </c>
      <c r="F17" s="15" t="s">
        <v>15</v>
      </c>
      <c r="G17" s="15" t="s">
        <v>206</v>
      </c>
      <c r="H17" s="27" t="s">
        <v>213</v>
      </c>
      <c r="I17" s="28">
        <v>1200</v>
      </c>
      <c r="J17" s="27">
        <v>455.3</v>
      </c>
      <c r="K17" s="27">
        <v>546360</v>
      </c>
      <c r="L17" s="39">
        <v>545922.92999999993</v>
      </c>
    </row>
    <row r="18" spans="1:12" x14ac:dyDescent="0.25">
      <c r="A18" s="15" t="s">
        <v>189</v>
      </c>
      <c r="B18" s="15" t="s">
        <v>189</v>
      </c>
      <c r="C18" s="15" t="s">
        <v>15</v>
      </c>
      <c r="D18" s="16" t="s">
        <v>184</v>
      </c>
      <c r="E18" s="15" t="s">
        <v>243</v>
      </c>
      <c r="F18" s="15" t="s">
        <v>15</v>
      </c>
      <c r="G18" s="15" t="s">
        <v>216</v>
      </c>
      <c r="H18" s="27" t="s">
        <v>217</v>
      </c>
      <c r="I18" s="28">
        <v>20</v>
      </c>
      <c r="J18" s="27">
        <v>213.08</v>
      </c>
      <c r="K18" s="27">
        <v>4261.6000000000004</v>
      </c>
      <c r="L18" s="39">
        <v>4148.46</v>
      </c>
    </row>
    <row r="19" spans="1:12" x14ac:dyDescent="0.25">
      <c r="A19" s="15" t="s">
        <v>189</v>
      </c>
      <c r="B19" s="15" t="s">
        <v>189</v>
      </c>
      <c r="C19" s="15" t="s">
        <v>191</v>
      </c>
      <c r="D19" s="16" t="s">
        <v>157</v>
      </c>
      <c r="E19" s="15" t="s">
        <v>244</v>
      </c>
      <c r="F19" s="15" t="s">
        <v>191</v>
      </c>
      <c r="G19" s="15" t="s">
        <v>206</v>
      </c>
      <c r="H19" s="27" t="s">
        <v>213</v>
      </c>
      <c r="I19" s="28">
        <v>3977</v>
      </c>
      <c r="J19" s="27">
        <v>455.3</v>
      </c>
      <c r="K19" s="27">
        <v>1810728.1</v>
      </c>
      <c r="L19" s="39">
        <v>1810302.97</v>
      </c>
    </row>
    <row r="20" spans="1:12" x14ac:dyDescent="0.25">
      <c r="A20" s="15" t="s">
        <v>189</v>
      </c>
      <c r="B20" s="15" t="s">
        <v>189</v>
      </c>
      <c r="C20" s="15" t="s">
        <v>191</v>
      </c>
      <c r="D20" s="16" t="s">
        <v>157</v>
      </c>
      <c r="E20" s="15" t="s">
        <v>244</v>
      </c>
      <c r="F20" s="15" t="s">
        <v>191</v>
      </c>
      <c r="G20" s="15" t="s">
        <v>216</v>
      </c>
      <c r="H20" s="27" t="s">
        <v>217</v>
      </c>
      <c r="I20" s="28">
        <v>88</v>
      </c>
      <c r="J20" s="27">
        <v>213.08</v>
      </c>
      <c r="K20" s="27">
        <v>18751.04</v>
      </c>
      <c r="L20" s="39">
        <v>18698.579999999998</v>
      </c>
    </row>
    <row r="21" spans="1:12" x14ac:dyDescent="0.25">
      <c r="A21" s="15" t="s">
        <v>189</v>
      </c>
      <c r="B21" s="15" t="s">
        <v>189</v>
      </c>
      <c r="C21" s="15" t="s">
        <v>191</v>
      </c>
      <c r="D21" s="16" t="s">
        <v>157</v>
      </c>
      <c r="E21" s="15" t="s">
        <v>244</v>
      </c>
      <c r="F21" s="15" t="s">
        <v>191</v>
      </c>
      <c r="G21" s="15" t="s">
        <v>218</v>
      </c>
      <c r="H21" s="27" t="s">
        <v>219</v>
      </c>
      <c r="I21" s="28">
        <v>404</v>
      </c>
      <c r="J21" s="27">
        <v>3690</v>
      </c>
      <c r="K21" s="27">
        <v>1490760</v>
      </c>
      <c r="L21" s="39">
        <v>1490365.5499999998</v>
      </c>
    </row>
    <row r="22" spans="1:12" x14ac:dyDescent="0.25">
      <c r="A22" s="15" t="s">
        <v>189</v>
      </c>
      <c r="B22" s="15" t="s">
        <v>189</v>
      </c>
      <c r="C22" s="15" t="s">
        <v>9</v>
      </c>
      <c r="D22" s="16" t="s">
        <v>170</v>
      </c>
      <c r="E22" s="15" t="s">
        <v>245</v>
      </c>
      <c r="F22" s="15" t="s">
        <v>9</v>
      </c>
      <c r="G22" s="15" t="s">
        <v>218</v>
      </c>
      <c r="H22" s="27" t="s">
        <v>219</v>
      </c>
      <c r="I22" s="28">
        <v>312</v>
      </c>
      <c r="J22" s="27">
        <v>3690</v>
      </c>
      <c r="K22" s="27">
        <v>1151280</v>
      </c>
      <c r="L22" s="39">
        <v>1151275.44</v>
      </c>
    </row>
    <row r="23" spans="1:12" x14ac:dyDescent="0.25">
      <c r="A23" s="15" t="s">
        <v>189</v>
      </c>
      <c r="B23" s="15" t="s">
        <v>189</v>
      </c>
      <c r="C23" s="15" t="s">
        <v>8</v>
      </c>
      <c r="D23" s="16" t="s">
        <v>168</v>
      </c>
      <c r="E23" s="15" t="s">
        <v>246</v>
      </c>
      <c r="F23" s="15" t="s">
        <v>8</v>
      </c>
      <c r="G23" s="15" t="s">
        <v>206</v>
      </c>
      <c r="H23" s="27" t="s">
        <v>213</v>
      </c>
      <c r="I23" s="28">
        <v>2634</v>
      </c>
      <c r="J23" s="27">
        <v>455.29999999999995</v>
      </c>
      <c r="K23" s="27">
        <v>1199260.2</v>
      </c>
      <c r="L23" s="39">
        <v>1199145.2</v>
      </c>
    </row>
    <row r="24" spans="1:12" x14ac:dyDescent="0.25">
      <c r="A24" s="15" t="s">
        <v>189</v>
      </c>
      <c r="B24" s="15" t="s">
        <v>189</v>
      </c>
      <c r="C24" s="15" t="s">
        <v>8</v>
      </c>
      <c r="D24" s="16" t="s">
        <v>168</v>
      </c>
      <c r="E24" s="15" t="s">
        <v>246</v>
      </c>
      <c r="F24" s="15" t="s">
        <v>8</v>
      </c>
      <c r="G24" s="15" t="s">
        <v>220</v>
      </c>
      <c r="H24" s="27" t="s">
        <v>221</v>
      </c>
      <c r="I24" s="28">
        <v>1200</v>
      </c>
      <c r="J24" s="27">
        <v>186.16</v>
      </c>
      <c r="K24" s="27">
        <v>223392</v>
      </c>
      <c r="L24" s="39">
        <v>220471.64</v>
      </c>
    </row>
    <row r="25" spans="1:12" x14ac:dyDescent="0.25">
      <c r="A25" s="15" t="s">
        <v>189</v>
      </c>
      <c r="B25" s="15" t="s">
        <v>189</v>
      </c>
      <c r="C25" s="15" t="s">
        <v>8</v>
      </c>
      <c r="D25" s="16" t="s">
        <v>168</v>
      </c>
      <c r="E25" s="15" t="s">
        <v>246</v>
      </c>
      <c r="F25" s="15" t="s">
        <v>8</v>
      </c>
      <c r="G25" s="15" t="s">
        <v>216</v>
      </c>
      <c r="H25" s="27" t="s">
        <v>217</v>
      </c>
      <c r="I25" s="28">
        <v>150</v>
      </c>
      <c r="J25" s="27">
        <v>213.08</v>
      </c>
      <c r="K25" s="27">
        <v>31962.000000000004</v>
      </c>
      <c r="L25" s="39">
        <v>35067.519999999997</v>
      </c>
    </row>
    <row r="26" spans="1:12" x14ac:dyDescent="0.25">
      <c r="A26" s="15" t="s">
        <v>190</v>
      </c>
      <c r="B26" s="15" t="s">
        <v>189</v>
      </c>
      <c r="C26" s="15" t="s">
        <v>14</v>
      </c>
      <c r="D26" s="1" t="s">
        <v>103</v>
      </c>
      <c r="E26" s="15" t="s">
        <v>247</v>
      </c>
      <c r="F26" s="15" t="s">
        <v>14</v>
      </c>
      <c r="G26" s="15" t="s">
        <v>206</v>
      </c>
      <c r="H26" s="27" t="s">
        <v>213</v>
      </c>
      <c r="I26" s="28">
        <v>1100</v>
      </c>
      <c r="J26" s="27">
        <v>455.3</v>
      </c>
      <c r="K26" s="27">
        <v>500830</v>
      </c>
      <c r="L26" s="39">
        <v>500830.01999999996</v>
      </c>
    </row>
    <row r="27" spans="1:12" x14ac:dyDescent="0.25">
      <c r="A27" s="15" t="s">
        <v>190</v>
      </c>
      <c r="B27" s="15" t="s">
        <v>189</v>
      </c>
      <c r="C27" s="15" t="s">
        <v>14</v>
      </c>
      <c r="D27" s="1" t="s">
        <v>103</v>
      </c>
      <c r="E27" s="15" t="s">
        <v>247</v>
      </c>
      <c r="F27" s="15" t="s">
        <v>14</v>
      </c>
      <c r="G27" s="15" t="s">
        <v>208</v>
      </c>
      <c r="H27" s="27" t="s">
        <v>214</v>
      </c>
      <c r="I27" s="28">
        <v>1</v>
      </c>
      <c r="J27" s="27">
        <v>301192</v>
      </c>
      <c r="K27" s="27">
        <v>301192</v>
      </c>
      <c r="L27" s="39">
        <v>301230.65000000002</v>
      </c>
    </row>
    <row r="28" spans="1:12" x14ac:dyDescent="0.25">
      <c r="A28" s="15" t="s">
        <v>190</v>
      </c>
      <c r="B28" s="15" t="s">
        <v>189</v>
      </c>
      <c r="C28" s="15" t="s">
        <v>14</v>
      </c>
      <c r="D28" s="1" t="s">
        <v>103</v>
      </c>
      <c r="E28" s="15" t="s">
        <v>247</v>
      </c>
      <c r="F28" s="15" t="s">
        <v>14</v>
      </c>
      <c r="G28" s="15" t="s">
        <v>210</v>
      </c>
      <c r="H28" s="27" t="s">
        <v>215</v>
      </c>
      <c r="I28" s="28">
        <v>540</v>
      </c>
      <c r="J28" s="27">
        <v>449</v>
      </c>
      <c r="K28" s="27">
        <v>242460</v>
      </c>
      <c r="L28" s="39">
        <v>242460.11</v>
      </c>
    </row>
    <row r="29" spans="1:12" x14ac:dyDescent="0.25">
      <c r="A29" s="15" t="s">
        <v>190</v>
      </c>
      <c r="B29" s="15" t="s">
        <v>189</v>
      </c>
      <c r="C29" s="15" t="s">
        <v>14</v>
      </c>
      <c r="D29" s="1" t="s">
        <v>103</v>
      </c>
      <c r="E29" s="15" t="s">
        <v>247</v>
      </c>
      <c r="F29" s="15" t="s">
        <v>14</v>
      </c>
      <c r="G29" s="15" t="s">
        <v>220</v>
      </c>
      <c r="H29" s="27" t="s">
        <v>221</v>
      </c>
      <c r="I29" s="28">
        <v>283</v>
      </c>
      <c r="J29" s="27">
        <v>186.16</v>
      </c>
      <c r="K29" s="27">
        <v>52683.28</v>
      </c>
      <c r="L29" s="39">
        <v>52683.02</v>
      </c>
    </row>
    <row r="30" spans="1:12" x14ac:dyDescent="0.25">
      <c r="A30" s="15" t="s">
        <v>190</v>
      </c>
      <c r="B30" s="15" t="s">
        <v>189</v>
      </c>
      <c r="C30" s="15" t="s">
        <v>14</v>
      </c>
      <c r="D30" s="1" t="s">
        <v>103</v>
      </c>
      <c r="E30" s="15" t="s">
        <v>247</v>
      </c>
      <c r="F30" s="15" t="s">
        <v>14</v>
      </c>
      <c r="G30" s="15" t="s">
        <v>216</v>
      </c>
      <c r="H30" s="27" t="s">
        <v>217</v>
      </c>
      <c r="I30" s="28">
        <v>91</v>
      </c>
      <c r="J30" s="27">
        <v>213.08000000000004</v>
      </c>
      <c r="K30" s="27">
        <v>19390.280000000002</v>
      </c>
      <c r="L30" s="39">
        <v>19390.29</v>
      </c>
    </row>
    <row r="31" spans="1:12" x14ac:dyDescent="0.25">
      <c r="A31" s="15" t="s">
        <v>189</v>
      </c>
      <c r="B31" s="15" t="s">
        <v>189</v>
      </c>
      <c r="C31" s="15" t="s">
        <v>15</v>
      </c>
      <c r="D31" s="16" t="s">
        <v>185</v>
      </c>
      <c r="E31" s="15" t="s">
        <v>248</v>
      </c>
      <c r="F31" s="15" t="s">
        <v>15</v>
      </c>
      <c r="G31" s="15" t="s">
        <v>206</v>
      </c>
      <c r="H31" s="27" t="s">
        <v>213</v>
      </c>
      <c r="I31" s="28">
        <v>1533</v>
      </c>
      <c r="J31" s="27">
        <v>455.3</v>
      </c>
      <c r="K31" s="27">
        <v>697974.9</v>
      </c>
      <c r="L31" s="39">
        <v>697488.79999999993</v>
      </c>
    </row>
    <row r="32" spans="1:12" x14ac:dyDescent="0.25">
      <c r="A32" s="15" t="s">
        <v>189</v>
      </c>
      <c r="B32" s="15" t="s">
        <v>189</v>
      </c>
      <c r="C32" s="15" t="s">
        <v>15</v>
      </c>
      <c r="D32" s="16" t="s">
        <v>185</v>
      </c>
      <c r="E32" s="15" t="s">
        <v>248</v>
      </c>
      <c r="F32" s="15" t="s">
        <v>15</v>
      </c>
      <c r="G32" s="15" t="s">
        <v>208</v>
      </c>
      <c r="H32" s="27" t="s">
        <v>214</v>
      </c>
      <c r="I32" s="28">
        <v>1</v>
      </c>
      <c r="J32" s="27">
        <v>301192</v>
      </c>
      <c r="K32" s="27">
        <v>301192</v>
      </c>
      <c r="L32" s="39">
        <v>301122.20999999996</v>
      </c>
    </row>
    <row r="33" spans="1:12" x14ac:dyDescent="0.25">
      <c r="A33" s="15" t="s">
        <v>189</v>
      </c>
      <c r="B33" s="15" t="s">
        <v>189</v>
      </c>
      <c r="C33" s="15" t="s">
        <v>15</v>
      </c>
      <c r="D33" s="16" t="s">
        <v>185</v>
      </c>
      <c r="E33" s="15" t="s">
        <v>248</v>
      </c>
      <c r="F33" s="15" t="s">
        <v>15</v>
      </c>
      <c r="G33" s="15" t="s">
        <v>210</v>
      </c>
      <c r="H33" s="27" t="s">
        <v>215</v>
      </c>
      <c r="I33" s="28">
        <v>100</v>
      </c>
      <c r="J33" s="27">
        <v>449</v>
      </c>
      <c r="K33" s="27">
        <v>44900</v>
      </c>
      <c r="L33" s="39">
        <v>44836.39</v>
      </c>
    </row>
    <row r="34" spans="1:12" x14ac:dyDescent="0.25">
      <c r="A34" s="15" t="s">
        <v>189</v>
      </c>
      <c r="B34" s="15" t="s">
        <v>189</v>
      </c>
      <c r="C34" s="15" t="s">
        <v>15</v>
      </c>
      <c r="D34" s="16" t="s">
        <v>185</v>
      </c>
      <c r="E34" s="15" t="s">
        <v>248</v>
      </c>
      <c r="F34" s="15" t="s">
        <v>15</v>
      </c>
      <c r="G34" s="15" t="s">
        <v>216</v>
      </c>
      <c r="H34" s="27" t="s">
        <v>217</v>
      </c>
      <c r="I34" s="28">
        <v>32</v>
      </c>
      <c r="J34" s="27">
        <v>213.08</v>
      </c>
      <c r="K34" s="27">
        <v>6818.56</v>
      </c>
      <c r="L34" s="39">
        <v>7341.37</v>
      </c>
    </row>
    <row r="35" spans="1:12" x14ac:dyDescent="0.25">
      <c r="A35" s="15" t="s">
        <v>189</v>
      </c>
      <c r="B35" s="15" t="s">
        <v>189</v>
      </c>
      <c r="C35" s="15" t="s">
        <v>13</v>
      </c>
      <c r="D35" s="16" t="s">
        <v>179</v>
      </c>
      <c r="E35" s="15" t="s">
        <v>249</v>
      </c>
      <c r="F35" s="15" t="s">
        <v>13</v>
      </c>
      <c r="G35" s="15" t="s">
        <v>206</v>
      </c>
      <c r="H35" s="27" t="s">
        <v>213</v>
      </c>
      <c r="I35" s="28">
        <v>3559</v>
      </c>
      <c r="J35" s="27">
        <v>455.3</v>
      </c>
      <c r="K35" s="27">
        <v>1620412.7</v>
      </c>
      <c r="L35" s="39">
        <v>1620411.5</v>
      </c>
    </row>
    <row r="36" spans="1:12" x14ac:dyDescent="0.25">
      <c r="A36" s="15" t="s">
        <v>189</v>
      </c>
      <c r="B36" s="15" t="s">
        <v>189</v>
      </c>
      <c r="C36" s="15" t="s">
        <v>13</v>
      </c>
      <c r="D36" s="16" t="s">
        <v>179</v>
      </c>
      <c r="E36" s="15" t="s">
        <v>249</v>
      </c>
      <c r="F36" s="15" t="s">
        <v>13</v>
      </c>
      <c r="G36" s="15" t="s">
        <v>222</v>
      </c>
      <c r="H36" s="27" t="s">
        <v>223</v>
      </c>
      <c r="I36" s="28">
        <v>100</v>
      </c>
      <c r="J36" s="27">
        <v>1322</v>
      </c>
      <c r="K36" s="27">
        <v>132200</v>
      </c>
      <c r="L36" s="39">
        <v>132200.44999999998</v>
      </c>
    </row>
    <row r="37" spans="1:12" x14ac:dyDescent="0.25">
      <c r="A37" s="15" t="s">
        <v>189</v>
      </c>
      <c r="B37" s="15" t="s">
        <v>189</v>
      </c>
      <c r="C37" s="15" t="s">
        <v>13</v>
      </c>
      <c r="D37" s="16" t="s">
        <v>179</v>
      </c>
      <c r="E37" s="15" t="s">
        <v>249</v>
      </c>
      <c r="F37" s="15" t="s">
        <v>13</v>
      </c>
      <c r="G37" s="15" t="s">
        <v>210</v>
      </c>
      <c r="H37" s="27" t="s">
        <v>215</v>
      </c>
      <c r="I37" s="28">
        <v>717</v>
      </c>
      <c r="J37" s="27">
        <v>449</v>
      </c>
      <c r="K37" s="27">
        <v>321933</v>
      </c>
      <c r="L37" s="39">
        <v>321932.73</v>
      </c>
    </row>
    <row r="38" spans="1:12" x14ac:dyDescent="0.25">
      <c r="A38" s="15" t="s">
        <v>189</v>
      </c>
      <c r="B38" s="15" t="s">
        <v>189</v>
      </c>
      <c r="C38" s="15" t="s">
        <v>13</v>
      </c>
      <c r="D38" s="16" t="s">
        <v>179</v>
      </c>
      <c r="E38" s="15" t="s">
        <v>249</v>
      </c>
      <c r="F38" s="15" t="s">
        <v>13</v>
      </c>
      <c r="G38" s="15" t="s">
        <v>201</v>
      </c>
      <c r="H38" s="27" t="s">
        <v>202</v>
      </c>
      <c r="I38" s="28">
        <v>25</v>
      </c>
      <c r="J38" s="27">
        <v>509</v>
      </c>
      <c r="K38" s="27">
        <v>12725</v>
      </c>
      <c r="L38" s="39">
        <v>12666.79</v>
      </c>
    </row>
    <row r="39" spans="1:12" x14ac:dyDescent="0.25">
      <c r="A39" s="15" t="s">
        <v>189</v>
      </c>
      <c r="B39" s="15" t="s">
        <v>189</v>
      </c>
      <c r="C39" s="15" t="s">
        <v>13</v>
      </c>
      <c r="D39" s="16" t="s">
        <v>179</v>
      </c>
      <c r="E39" s="15" t="s">
        <v>249</v>
      </c>
      <c r="F39" s="15" t="s">
        <v>13</v>
      </c>
      <c r="G39" s="15" t="s">
        <v>216</v>
      </c>
      <c r="H39" s="27" t="s">
        <v>217</v>
      </c>
      <c r="I39" s="28">
        <v>98</v>
      </c>
      <c r="J39" s="27">
        <v>213.08</v>
      </c>
      <c r="K39" s="27">
        <v>20881.84</v>
      </c>
      <c r="L39" s="39">
        <v>20882.38</v>
      </c>
    </row>
    <row r="40" spans="1:12" x14ac:dyDescent="0.25">
      <c r="A40" s="15" t="s">
        <v>190</v>
      </c>
      <c r="B40" s="15" t="s">
        <v>189</v>
      </c>
      <c r="C40" s="15" t="s">
        <v>9</v>
      </c>
      <c r="D40" s="1" t="s">
        <v>88</v>
      </c>
      <c r="E40" s="15" t="s">
        <v>250</v>
      </c>
      <c r="F40" s="15" t="s">
        <v>9</v>
      </c>
      <c r="G40" s="15" t="s">
        <v>208</v>
      </c>
      <c r="H40" s="27" t="s">
        <v>214</v>
      </c>
      <c r="I40" s="28">
        <v>1</v>
      </c>
      <c r="J40" s="27">
        <v>354232</v>
      </c>
      <c r="K40" s="27">
        <v>354232</v>
      </c>
      <c r="L40" s="39">
        <v>354112.64</v>
      </c>
    </row>
    <row r="41" spans="1:12" x14ac:dyDescent="0.25">
      <c r="A41" s="15" t="s">
        <v>190</v>
      </c>
      <c r="B41" s="15" t="s">
        <v>189</v>
      </c>
      <c r="C41" s="15" t="s">
        <v>9</v>
      </c>
      <c r="D41" s="1" t="s">
        <v>88</v>
      </c>
      <c r="E41" s="15" t="s">
        <v>250</v>
      </c>
      <c r="F41" s="15" t="s">
        <v>9</v>
      </c>
      <c r="G41" s="15" t="s">
        <v>317</v>
      </c>
      <c r="H41" s="27" t="s">
        <v>224</v>
      </c>
      <c r="I41" s="28">
        <v>3000</v>
      </c>
      <c r="J41" s="27">
        <v>455.3</v>
      </c>
      <c r="K41" s="27">
        <v>1365900</v>
      </c>
      <c r="L41" s="39">
        <v>1365648.1600000001</v>
      </c>
    </row>
    <row r="42" spans="1:12" x14ac:dyDescent="0.25">
      <c r="A42" s="15" t="s">
        <v>190</v>
      </c>
      <c r="B42" s="15" t="s">
        <v>189</v>
      </c>
      <c r="C42" s="15" t="s">
        <v>9</v>
      </c>
      <c r="D42" s="1" t="s">
        <v>88</v>
      </c>
      <c r="E42" s="15" t="s">
        <v>250</v>
      </c>
      <c r="F42" s="15" t="s">
        <v>9</v>
      </c>
      <c r="G42" s="15" t="s">
        <v>318</v>
      </c>
      <c r="H42" s="27" t="s">
        <v>225</v>
      </c>
      <c r="I42" s="28">
        <v>4129</v>
      </c>
      <c r="J42" s="27">
        <v>449</v>
      </c>
      <c r="K42" s="27">
        <v>1853921</v>
      </c>
      <c r="L42" s="39">
        <v>1853558.0899999999</v>
      </c>
    </row>
    <row r="43" spans="1:12" x14ac:dyDescent="0.25">
      <c r="A43" s="15" t="s">
        <v>189</v>
      </c>
      <c r="B43" s="15" t="s">
        <v>189</v>
      </c>
      <c r="C43" s="15" t="s">
        <v>16</v>
      </c>
      <c r="D43" s="16" t="s">
        <v>138</v>
      </c>
      <c r="E43" s="15" t="s">
        <v>251</v>
      </c>
      <c r="F43" s="15" t="s">
        <v>16</v>
      </c>
      <c r="G43" s="15" t="s">
        <v>206</v>
      </c>
      <c r="H43" s="27" t="s">
        <v>213</v>
      </c>
      <c r="I43" s="28">
        <v>2710</v>
      </c>
      <c r="J43" s="27">
        <v>455.3</v>
      </c>
      <c r="K43" s="27">
        <v>1233863</v>
      </c>
      <c r="L43" s="39">
        <v>1233863.2</v>
      </c>
    </row>
    <row r="44" spans="1:12" x14ac:dyDescent="0.25">
      <c r="A44" s="15" t="s">
        <v>189</v>
      </c>
      <c r="B44" s="15" t="s">
        <v>189</v>
      </c>
      <c r="C44" s="15" t="s">
        <v>16</v>
      </c>
      <c r="D44" s="16" t="s">
        <v>138</v>
      </c>
      <c r="E44" s="15" t="s">
        <v>251</v>
      </c>
      <c r="F44" s="15" t="s">
        <v>16</v>
      </c>
      <c r="G44" s="15" t="s">
        <v>208</v>
      </c>
      <c r="H44" s="27" t="s">
        <v>214</v>
      </c>
      <c r="I44" s="28">
        <v>1</v>
      </c>
      <c r="J44" s="27">
        <v>354232</v>
      </c>
      <c r="K44" s="27">
        <v>354232</v>
      </c>
      <c r="L44" s="39">
        <v>350882.34</v>
      </c>
    </row>
    <row r="45" spans="1:12" x14ac:dyDescent="0.25">
      <c r="A45" s="15" t="s">
        <v>189</v>
      </c>
      <c r="B45" s="15" t="s">
        <v>189</v>
      </c>
      <c r="C45" s="15" t="s">
        <v>16</v>
      </c>
      <c r="D45" s="16" t="s">
        <v>138</v>
      </c>
      <c r="E45" s="15" t="s">
        <v>251</v>
      </c>
      <c r="F45" s="15" t="s">
        <v>16</v>
      </c>
      <c r="G45" s="15" t="s">
        <v>210</v>
      </c>
      <c r="H45" s="27" t="s">
        <v>215</v>
      </c>
      <c r="I45" s="28">
        <v>1800</v>
      </c>
      <c r="J45" s="27">
        <v>449</v>
      </c>
      <c r="K45" s="27">
        <v>808200</v>
      </c>
      <c r="L45" s="39">
        <v>808199.89999999991</v>
      </c>
    </row>
    <row r="46" spans="1:12" x14ac:dyDescent="0.25">
      <c r="A46" s="15" t="s">
        <v>189</v>
      </c>
      <c r="B46" s="15" t="s">
        <v>189</v>
      </c>
      <c r="C46" s="15" t="s">
        <v>16</v>
      </c>
      <c r="D46" s="16" t="s">
        <v>138</v>
      </c>
      <c r="E46" s="15" t="s">
        <v>251</v>
      </c>
      <c r="F46" s="15" t="s">
        <v>16</v>
      </c>
      <c r="G46" s="15" t="s">
        <v>216</v>
      </c>
      <c r="H46" s="27" t="s">
        <v>217</v>
      </c>
      <c r="I46" s="28">
        <v>68</v>
      </c>
      <c r="J46" s="27">
        <v>213.08</v>
      </c>
      <c r="K46" s="27">
        <v>14489.44</v>
      </c>
      <c r="L46" s="39">
        <v>14490.09</v>
      </c>
    </row>
    <row r="47" spans="1:12" x14ac:dyDescent="0.25">
      <c r="A47" s="15" t="s">
        <v>189</v>
      </c>
      <c r="B47" s="15" t="s">
        <v>189</v>
      </c>
      <c r="C47" s="15" t="s">
        <v>14</v>
      </c>
      <c r="D47" s="16" t="s">
        <v>181</v>
      </c>
      <c r="E47" s="15" t="s">
        <v>252</v>
      </c>
      <c r="F47" s="15" t="s">
        <v>14</v>
      </c>
      <c r="G47" s="15" t="s">
        <v>206</v>
      </c>
      <c r="H47" s="27" t="s">
        <v>213</v>
      </c>
      <c r="I47" s="28">
        <v>1900</v>
      </c>
      <c r="J47" s="27">
        <v>455.3</v>
      </c>
      <c r="K47" s="27">
        <v>865070</v>
      </c>
      <c r="L47" s="39">
        <v>864974.33</v>
      </c>
    </row>
    <row r="48" spans="1:12" x14ac:dyDescent="0.25">
      <c r="A48" s="15" t="s">
        <v>189</v>
      </c>
      <c r="B48" s="15" t="s">
        <v>189</v>
      </c>
      <c r="C48" s="15" t="s">
        <v>14</v>
      </c>
      <c r="D48" s="16" t="s">
        <v>181</v>
      </c>
      <c r="E48" s="15" t="s">
        <v>252</v>
      </c>
      <c r="F48" s="15" t="s">
        <v>14</v>
      </c>
      <c r="G48" s="15" t="s">
        <v>210</v>
      </c>
      <c r="H48" s="27" t="s">
        <v>215</v>
      </c>
      <c r="I48" s="28">
        <v>460</v>
      </c>
      <c r="J48" s="27">
        <v>449</v>
      </c>
      <c r="K48" s="27">
        <v>206540</v>
      </c>
      <c r="L48" s="39">
        <v>205710.42</v>
      </c>
    </row>
    <row r="49" spans="1:12" x14ac:dyDescent="0.25">
      <c r="A49" s="15" t="s">
        <v>189</v>
      </c>
      <c r="B49" s="15" t="s">
        <v>189</v>
      </c>
      <c r="C49" s="15" t="s">
        <v>14</v>
      </c>
      <c r="D49" s="16" t="s">
        <v>181</v>
      </c>
      <c r="E49" s="15" t="s">
        <v>252</v>
      </c>
      <c r="F49" s="15" t="s">
        <v>14</v>
      </c>
      <c r="G49" s="15" t="s">
        <v>216</v>
      </c>
      <c r="H49" s="27" t="s">
        <v>217</v>
      </c>
      <c r="I49" s="28">
        <v>33</v>
      </c>
      <c r="J49" s="27">
        <v>213.08</v>
      </c>
      <c r="K49" s="27">
        <v>7031.64</v>
      </c>
      <c r="L49" s="39">
        <v>6838.3</v>
      </c>
    </row>
    <row r="50" spans="1:12" x14ac:dyDescent="0.25">
      <c r="A50" s="15" t="s">
        <v>190</v>
      </c>
      <c r="B50" s="15" t="s">
        <v>189</v>
      </c>
      <c r="C50" s="15" t="s">
        <v>4</v>
      </c>
      <c r="D50" s="1" t="s">
        <v>73</v>
      </c>
      <c r="E50" s="15" t="s">
        <v>253</v>
      </c>
      <c r="F50" s="15" t="s">
        <v>4</v>
      </c>
      <c r="G50" s="15" t="s">
        <v>206</v>
      </c>
      <c r="H50" s="27" t="s">
        <v>213</v>
      </c>
      <c r="I50" s="28">
        <v>1430</v>
      </c>
      <c r="J50" s="27">
        <v>455.3</v>
      </c>
      <c r="K50" s="27">
        <v>651079</v>
      </c>
      <c r="L50" s="39">
        <v>651097.07000000007</v>
      </c>
    </row>
    <row r="51" spans="1:12" x14ac:dyDescent="0.25">
      <c r="A51" s="15" t="s">
        <v>190</v>
      </c>
      <c r="B51" s="15" t="s">
        <v>189</v>
      </c>
      <c r="C51" s="15" t="s">
        <v>4</v>
      </c>
      <c r="D51" s="1" t="s">
        <v>73</v>
      </c>
      <c r="E51" s="15" t="s">
        <v>253</v>
      </c>
      <c r="F51" s="15" t="s">
        <v>4</v>
      </c>
      <c r="G51" s="15" t="s">
        <v>210</v>
      </c>
      <c r="H51" s="27" t="s">
        <v>215</v>
      </c>
      <c r="I51" s="28">
        <v>123</v>
      </c>
      <c r="J51" s="27">
        <v>449</v>
      </c>
      <c r="K51" s="27">
        <v>55227</v>
      </c>
      <c r="L51" s="39">
        <v>55201.79</v>
      </c>
    </row>
    <row r="52" spans="1:12" x14ac:dyDescent="0.25">
      <c r="A52" s="15" t="s">
        <v>190</v>
      </c>
      <c r="B52" s="15" t="s">
        <v>189</v>
      </c>
      <c r="C52" s="15" t="s">
        <v>4</v>
      </c>
      <c r="D52" s="1" t="s">
        <v>73</v>
      </c>
      <c r="E52" s="15" t="s">
        <v>253</v>
      </c>
      <c r="F52" s="15" t="s">
        <v>4</v>
      </c>
      <c r="G52" s="15" t="s">
        <v>216</v>
      </c>
      <c r="H52" s="27" t="s">
        <v>217</v>
      </c>
      <c r="I52" s="28">
        <v>45</v>
      </c>
      <c r="J52" s="27">
        <v>213.08</v>
      </c>
      <c r="K52" s="27">
        <v>9588.6</v>
      </c>
      <c r="L52" s="39">
        <v>9587.7900000000009</v>
      </c>
    </row>
    <row r="53" spans="1:12" x14ac:dyDescent="0.25">
      <c r="A53" s="15" t="s">
        <v>190</v>
      </c>
      <c r="B53" s="15" t="s">
        <v>189</v>
      </c>
      <c r="C53" s="15" t="s">
        <v>4</v>
      </c>
      <c r="D53" s="1" t="s">
        <v>73</v>
      </c>
      <c r="E53" s="15" t="s">
        <v>253</v>
      </c>
      <c r="F53" s="15" t="s">
        <v>4</v>
      </c>
      <c r="G53" s="15" t="s">
        <v>218</v>
      </c>
      <c r="H53" s="27" t="s">
        <v>219</v>
      </c>
      <c r="I53" s="28">
        <v>57</v>
      </c>
      <c r="J53" s="27">
        <v>3690</v>
      </c>
      <c r="K53" s="27">
        <v>210330</v>
      </c>
      <c r="L53" s="39">
        <v>210333.45</v>
      </c>
    </row>
    <row r="54" spans="1:12" x14ac:dyDescent="0.25">
      <c r="A54" s="15" t="s">
        <v>189</v>
      </c>
      <c r="B54" s="15" t="s">
        <v>189</v>
      </c>
      <c r="C54" s="15" t="s">
        <v>191</v>
      </c>
      <c r="D54" s="19" t="s">
        <v>187</v>
      </c>
      <c r="E54" s="15" t="s">
        <v>254</v>
      </c>
      <c r="F54" s="15" t="s">
        <v>82</v>
      </c>
      <c r="G54" s="15" t="s">
        <v>320</v>
      </c>
      <c r="H54" s="27" t="s">
        <v>207</v>
      </c>
      <c r="I54" s="15">
        <v>4243</v>
      </c>
      <c r="J54" s="27">
        <v>456.59000000000003</v>
      </c>
      <c r="K54" s="27">
        <v>1937311.37</v>
      </c>
      <c r="L54" s="39">
        <v>1937305.03</v>
      </c>
    </row>
    <row r="55" spans="1:12" x14ac:dyDescent="0.25">
      <c r="A55" s="15" t="s">
        <v>189</v>
      </c>
      <c r="B55" s="15" t="s">
        <v>189</v>
      </c>
      <c r="C55" s="15" t="s">
        <v>191</v>
      </c>
      <c r="D55" s="19" t="s">
        <v>187</v>
      </c>
      <c r="E55" s="15" t="s">
        <v>254</v>
      </c>
      <c r="F55" s="15" t="s">
        <v>82</v>
      </c>
      <c r="G55" s="15" t="s">
        <v>322</v>
      </c>
      <c r="H55" s="27" t="s">
        <v>211</v>
      </c>
      <c r="I55" s="15">
        <v>525</v>
      </c>
      <c r="J55" s="27">
        <v>387.28</v>
      </c>
      <c r="K55" s="27">
        <v>203322</v>
      </c>
      <c r="L55" s="39">
        <v>203321.72999999998</v>
      </c>
    </row>
    <row r="56" spans="1:12" x14ac:dyDescent="0.25">
      <c r="A56" s="15" t="s">
        <v>190</v>
      </c>
      <c r="B56" s="15" t="s">
        <v>189</v>
      </c>
      <c r="C56" s="15" t="s">
        <v>16</v>
      </c>
      <c r="D56" s="1" t="s">
        <v>55</v>
      </c>
      <c r="E56" s="15" t="s">
        <v>255</v>
      </c>
      <c r="F56" s="15" t="s">
        <v>16</v>
      </c>
      <c r="G56" s="15" t="s">
        <v>199</v>
      </c>
      <c r="H56" s="27" t="s">
        <v>200</v>
      </c>
      <c r="I56" s="28">
        <v>2000</v>
      </c>
      <c r="J56" s="27">
        <v>381</v>
      </c>
      <c r="K56" s="27">
        <v>762000</v>
      </c>
      <c r="L56" s="39">
        <v>761957.55999999994</v>
      </c>
    </row>
    <row r="57" spans="1:12" x14ac:dyDescent="0.25">
      <c r="A57" s="15" t="s">
        <v>190</v>
      </c>
      <c r="B57" s="15" t="s">
        <v>189</v>
      </c>
      <c r="C57" s="15" t="s">
        <v>7</v>
      </c>
      <c r="D57" s="1" t="s">
        <v>84</v>
      </c>
      <c r="E57" s="15" t="s">
        <v>256</v>
      </c>
      <c r="F57" s="15" t="s">
        <v>7</v>
      </c>
      <c r="G57" s="30" t="s">
        <v>226</v>
      </c>
      <c r="H57" s="27" t="s">
        <v>227</v>
      </c>
      <c r="I57" s="28">
        <v>623</v>
      </c>
      <c r="J57" s="27">
        <v>6951.13</v>
      </c>
      <c r="K57" s="27">
        <v>4330553.99</v>
      </c>
      <c r="L57" s="39">
        <v>4330401.0600000005</v>
      </c>
    </row>
    <row r="58" spans="1:12" x14ac:dyDescent="0.25">
      <c r="A58" s="15" t="s">
        <v>190</v>
      </c>
      <c r="B58" s="15" t="s">
        <v>189</v>
      </c>
      <c r="C58" s="15" t="s">
        <v>7</v>
      </c>
      <c r="D58" s="1" t="s">
        <v>84</v>
      </c>
      <c r="E58" s="15" t="s">
        <v>256</v>
      </c>
      <c r="F58" s="15" t="s">
        <v>7</v>
      </c>
      <c r="G58" s="30" t="s">
        <v>228</v>
      </c>
      <c r="H58" s="27" t="s">
        <v>229</v>
      </c>
      <c r="I58" s="28">
        <v>200</v>
      </c>
      <c r="J58" s="27">
        <v>12898.1</v>
      </c>
      <c r="K58" s="27">
        <v>2579620</v>
      </c>
      <c r="L58" s="39">
        <v>2579546.88</v>
      </c>
    </row>
    <row r="59" spans="1:12" x14ac:dyDescent="0.25">
      <c r="A59" s="15" t="s">
        <v>189</v>
      </c>
      <c r="B59" s="15" t="s">
        <v>189</v>
      </c>
      <c r="C59" s="15" t="s">
        <v>4</v>
      </c>
      <c r="D59" s="16" t="s">
        <v>193</v>
      </c>
      <c r="E59" s="15" t="s">
        <v>257</v>
      </c>
      <c r="F59" s="15" t="s">
        <v>4</v>
      </c>
      <c r="G59" s="15" t="s">
        <v>319</v>
      </c>
      <c r="H59" s="27" t="s">
        <v>205</v>
      </c>
      <c r="I59" s="28">
        <v>2480</v>
      </c>
      <c r="J59" s="27">
        <v>381</v>
      </c>
      <c r="K59" s="27">
        <v>944880</v>
      </c>
      <c r="L59" s="39">
        <v>944893.08</v>
      </c>
    </row>
    <row r="60" spans="1:12" x14ac:dyDescent="0.25">
      <c r="A60" s="15" t="s">
        <v>189</v>
      </c>
      <c r="B60" s="15" t="s">
        <v>189</v>
      </c>
      <c r="C60" s="15" t="s">
        <v>16</v>
      </c>
      <c r="D60" s="16" t="s">
        <v>141</v>
      </c>
      <c r="E60" s="15" t="s">
        <v>258</v>
      </c>
      <c r="F60" s="15" t="s">
        <v>16</v>
      </c>
      <c r="G60" s="15" t="s">
        <v>206</v>
      </c>
      <c r="H60" s="27" t="s">
        <v>213</v>
      </c>
      <c r="I60" s="28">
        <v>1800</v>
      </c>
      <c r="J60" s="27">
        <v>455.3</v>
      </c>
      <c r="K60" s="27">
        <v>819540</v>
      </c>
      <c r="L60" s="39">
        <v>819335.02</v>
      </c>
    </row>
    <row r="61" spans="1:12" x14ac:dyDescent="0.25">
      <c r="A61" s="15" t="s">
        <v>189</v>
      </c>
      <c r="B61" s="15" t="s">
        <v>189</v>
      </c>
      <c r="C61" s="15" t="s">
        <v>16</v>
      </c>
      <c r="D61" s="16" t="s">
        <v>141</v>
      </c>
      <c r="E61" s="15" t="s">
        <v>258</v>
      </c>
      <c r="F61" s="15" t="s">
        <v>16</v>
      </c>
      <c r="G61" s="15" t="s">
        <v>216</v>
      </c>
      <c r="H61" s="27" t="s">
        <v>217</v>
      </c>
      <c r="I61" s="28">
        <v>100</v>
      </c>
      <c r="J61" s="27">
        <v>213.08</v>
      </c>
      <c r="K61" s="27">
        <v>21308</v>
      </c>
      <c r="L61" s="39">
        <v>21243.439999999999</v>
      </c>
    </row>
    <row r="62" spans="1:12" x14ac:dyDescent="0.25">
      <c r="A62" s="15" t="s">
        <v>189</v>
      </c>
      <c r="B62" s="15" t="s">
        <v>189</v>
      </c>
      <c r="C62" s="15" t="s">
        <v>16</v>
      </c>
      <c r="D62" s="16" t="s">
        <v>137</v>
      </c>
      <c r="E62" s="15" t="s">
        <v>259</v>
      </c>
      <c r="F62" s="15" t="s">
        <v>16</v>
      </c>
      <c r="G62" s="15" t="s">
        <v>206</v>
      </c>
      <c r="H62" s="27" t="s">
        <v>213</v>
      </c>
      <c r="I62" s="28">
        <v>10552</v>
      </c>
      <c r="J62" s="27">
        <v>455.30000000000007</v>
      </c>
      <c r="K62" s="27">
        <v>4804325.6000000006</v>
      </c>
      <c r="L62" s="39">
        <v>4676207.2300000004</v>
      </c>
    </row>
    <row r="63" spans="1:12" x14ac:dyDescent="0.25">
      <c r="A63" s="15" t="s">
        <v>189</v>
      </c>
      <c r="B63" s="15" t="s">
        <v>189</v>
      </c>
      <c r="C63" s="15" t="s">
        <v>16</v>
      </c>
      <c r="D63" s="16" t="s">
        <v>137</v>
      </c>
      <c r="E63" s="15" t="s">
        <v>259</v>
      </c>
      <c r="F63" s="15" t="s">
        <v>16</v>
      </c>
      <c r="G63" s="15" t="s">
        <v>208</v>
      </c>
      <c r="H63" s="27" t="s">
        <v>214</v>
      </c>
      <c r="I63" s="28">
        <v>1</v>
      </c>
      <c r="J63" s="27">
        <v>301192</v>
      </c>
      <c r="K63" s="27">
        <v>301192</v>
      </c>
      <c r="L63" s="39">
        <v>210040.8</v>
      </c>
    </row>
    <row r="64" spans="1:12" x14ac:dyDescent="0.25">
      <c r="A64" s="15" t="s">
        <v>189</v>
      </c>
      <c r="B64" s="15" t="s">
        <v>189</v>
      </c>
      <c r="C64" s="15" t="s">
        <v>16</v>
      </c>
      <c r="D64" s="16" t="s">
        <v>137</v>
      </c>
      <c r="E64" s="15" t="s">
        <v>259</v>
      </c>
      <c r="F64" s="15" t="s">
        <v>16</v>
      </c>
      <c r="G64" s="15" t="s">
        <v>210</v>
      </c>
      <c r="H64" s="27" t="s">
        <v>215</v>
      </c>
      <c r="I64" s="28">
        <v>1056</v>
      </c>
      <c r="J64" s="27">
        <v>449</v>
      </c>
      <c r="K64" s="27">
        <v>474144</v>
      </c>
      <c r="L64" s="39">
        <v>474031.69</v>
      </c>
    </row>
    <row r="65" spans="1:12" x14ac:dyDescent="0.25">
      <c r="A65" s="15" t="s">
        <v>189</v>
      </c>
      <c r="B65" s="15" t="s">
        <v>189</v>
      </c>
      <c r="C65" s="15" t="s">
        <v>16</v>
      </c>
      <c r="D65" s="16" t="s">
        <v>137</v>
      </c>
      <c r="E65" s="15" t="s">
        <v>259</v>
      </c>
      <c r="F65" s="15" t="s">
        <v>16</v>
      </c>
      <c r="G65" s="15" t="s">
        <v>220</v>
      </c>
      <c r="H65" s="27" t="s">
        <v>221</v>
      </c>
      <c r="I65" s="28">
        <v>400</v>
      </c>
      <c r="J65" s="27">
        <v>186.16</v>
      </c>
      <c r="K65" s="27">
        <v>74464</v>
      </c>
      <c r="L65" s="39">
        <v>74419.53</v>
      </c>
    </row>
    <row r="66" spans="1:12" x14ac:dyDescent="0.25">
      <c r="A66" s="15" t="s">
        <v>189</v>
      </c>
      <c r="B66" s="15" t="s">
        <v>189</v>
      </c>
      <c r="C66" s="15" t="s">
        <v>16</v>
      </c>
      <c r="D66" s="16" t="s">
        <v>137</v>
      </c>
      <c r="E66" s="15" t="s">
        <v>259</v>
      </c>
      <c r="F66" s="15" t="s">
        <v>16</v>
      </c>
      <c r="G66" s="15" t="s">
        <v>216</v>
      </c>
      <c r="H66" s="27" t="s">
        <v>217</v>
      </c>
      <c r="I66" s="28">
        <v>113</v>
      </c>
      <c r="J66" s="27">
        <v>213.08</v>
      </c>
      <c r="K66" s="27">
        <v>24078.04</v>
      </c>
      <c r="L66" s="39">
        <v>24039.55</v>
      </c>
    </row>
    <row r="67" spans="1:12" x14ac:dyDescent="0.25">
      <c r="A67" s="15" t="s">
        <v>189</v>
      </c>
      <c r="B67" s="15" t="s">
        <v>189</v>
      </c>
      <c r="C67" s="15" t="s">
        <v>19</v>
      </c>
      <c r="D67" s="16" t="s">
        <v>174</v>
      </c>
      <c r="E67" s="15" t="s">
        <v>260</v>
      </c>
      <c r="F67" s="15" t="s">
        <v>19</v>
      </c>
      <c r="G67" s="15" t="s">
        <v>206</v>
      </c>
      <c r="H67" s="27" t="s">
        <v>213</v>
      </c>
      <c r="I67" s="28">
        <v>1000</v>
      </c>
      <c r="J67" s="27">
        <v>455.3</v>
      </c>
      <c r="K67" s="27">
        <v>455300</v>
      </c>
      <c r="L67" s="39">
        <v>455278.87</v>
      </c>
    </row>
    <row r="68" spans="1:12" x14ac:dyDescent="0.25">
      <c r="A68" s="15" t="s">
        <v>189</v>
      </c>
      <c r="B68" s="15" t="s">
        <v>189</v>
      </c>
      <c r="C68" s="15" t="s">
        <v>19</v>
      </c>
      <c r="D68" s="16" t="s">
        <v>174</v>
      </c>
      <c r="E68" s="15" t="s">
        <v>260</v>
      </c>
      <c r="F68" s="15" t="s">
        <v>19</v>
      </c>
      <c r="G68" s="15" t="s">
        <v>208</v>
      </c>
      <c r="H68" s="27" t="s">
        <v>214</v>
      </c>
      <c r="I68" s="28">
        <v>1</v>
      </c>
      <c r="J68" s="27">
        <v>301192</v>
      </c>
      <c r="K68" s="27">
        <v>301192</v>
      </c>
      <c r="L68" s="39">
        <v>301172.52</v>
      </c>
    </row>
    <row r="69" spans="1:12" x14ac:dyDescent="0.25">
      <c r="A69" s="15" t="s">
        <v>189</v>
      </c>
      <c r="B69" s="15" t="s">
        <v>189</v>
      </c>
      <c r="C69" s="15" t="s">
        <v>19</v>
      </c>
      <c r="D69" s="16" t="s">
        <v>174</v>
      </c>
      <c r="E69" s="15" t="s">
        <v>260</v>
      </c>
      <c r="F69" s="15" t="s">
        <v>19</v>
      </c>
      <c r="G69" s="15" t="s">
        <v>210</v>
      </c>
      <c r="H69" s="27" t="s">
        <v>215</v>
      </c>
      <c r="I69" s="28">
        <v>414</v>
      </c>
      <c r="J69" s="27">
        <v>449</v>
      </c>
      <c r="K69" s="27">
        <v>185886</v>
      </c>
      <c r="L69" s="39">
        <v>185867.41999999998</v>
      </c>
    </row>
    <row r="70" spans="1:12" x14ac:dyDescent="0.25">
      <c r="A70" s="15" t="s">
        <v>189</v>
      </c>
      <c r="B70" s="15" t="s">
        <v>189</v>
      </c>
      <c r="C70" s="15" t="s">
        <v>19</v>
      </c>
      <c r="D70" s="16" t="s">
        <v>174</v>
      </c>
      <c r="E70" s="15" t="s">
        <v>260</v>
      </c>
      <c r="F70" s="15" t="s">
        <v>19</v>
      </c>
      <c r="G70" s="15" t="s">
        <v>199</v>
      </c>
      <c r="H70" s="27" t="s">
        <v>200</v>
      </c>
      <c r="I70" s="28">
        <v>532</v>
      </c>
      <c r="J70" s="27">
        <v>381</v>
      </c>
      <c r="K70" s="27">
        <v>202692</v>
      </c>
      <c r="L70" s="39">
        <v>202751.11</v>
      </c>
    </row>
    <row r="71" spans="1:12" x14ac:dyDescent="0.25">
      <c r="A71" s="15" t="s">
        <v>189</v>
      </c>
      <c r="B71" s="15" t="s">
        <v>189</v>
      </c>
      <c r="C71" s="15" t="s">
        <v>19</v>
      </c>
      <c r="D71" s="16" t="s">
        <v>174</v>
      </c>
      <c r="E71" s="15" t="s">
        <v>260</v>
      </c>
      <c r="F71" s="15" t="s">
        <v>19</v>
      </c>
      <c r="G71" s="15" t="s">
        <v>201</v>
      </c>
      <c r="H71" s="27" t="s">
        <v>202</v>
      </c>
      <c r="I71" s="28">
        <v>35</v>
      </c>
      <c r="J71" s="27">
        <v>509</v>
      </c>
      <c r="K71" s="27">
        <v>17815</v>
      </c>
      <c r="L71" s="39">
        <v>17750.36</v>
      </c>
    </row>
    <row r="72" spans="1:12" x14ac:dyDescent="0.25">
      <c r="A72" s="15" t="s">
        <v>189</v>
      </c>
      <c r="B72" s="15" t="s">
        <v>189</v>
      </c>
      <c r="C72" s="15" t="s">
        <v>19</v>
      </c>
      <c r="D72" s="16" t="s">
        <v>174</v>
      </c>
      <c r="E72" s="15" t="s">
        <v>260</v>
      </c>
      <c r="F72" s="15" t="s">
        <v>19</v>
      </c>
      <c r="G72" s="15" t="s">
        <v>216</v>
      </c>
      <c r="H72" s="27" t="s">
        <v>217</v>
      </c>
      <c r="I72" s="28">
        <v>35</v>
      </c>
      <c r="J72" s="27">
        <v>213.08</v>
      </c>
      <c r="K72" s="27">
        <v>7457.8</v>
      </c>
      <c r="L72" s="39">
        <v>7652.75</v>
      </c>
    </row>
    <row r="73" spans="1:12" x14ac:dyDescent="0.25">
      <c r="A73" s="15" t="s">
        <v>189</v>
      </c>
      <c r="B73" s="15" t="s">
        <v>189</v>
      </c>
      <c r="C73" s="15" t="s">
        <v>19</v>
      </c>
      <c r="D73" s="16" t="s">
        <v>174</v>
      </c>
      <c r="E73" s="15" t="s">
        <v>260</v>
      </c>
      <c r="F73" s="15" t="s">
        <v>19</v>
      </c>
      <c r="G73" s="15" t="s">
        <v>218</v>
      </c>
      <c r="H73" s="27" t="s">
        <v>219</v>
      </c>
      <c r="I73" s="28">
        <v>92</v>
      </c>
      <c r="J73" s="27">
        <v>3690</v>
      </c>
      <c r="K73" s="27">
        <v>339480</v>
      </c>
      <c r="L73" s="39">
        <v>339268.43</v>
      </c>
    </row>
    <row r="74" spans="1:12" x14ac:dyDescent="0.25">
      <c r="A74" s="15" t="s">
        <v>189</v>
      </c>
      <c r="B74" s="15" t="s">
        <v>189</v>
      </c>
      <c r="C74" s="15" t="s">
        <v>14</v>
      </c>
      <c r="D74" s="16" t="s">
        <v>182</v>
      </c>
      <c r="E74" s="15" t="s">
        <v>261</v>
      </c>
      <c r="F74" s="15" t="s">
        <v>14</v>
      </c>
      <c r="G74" s="15" t="s">
        <v>206</v>
      </c>
      <c r="H74" s="27" t="s">
        <v>213</v>
      </c>
      <c r="I74" s="28">
        <v>1000</v>
      </c>
      <c r="J74" s="27">
        <v>455.3</v>
      </c>
      <c r="K74" s="27">
        <v>455300</v>
      </c>
      <c r="L74" s="39">
        <v>454215.66000000003</v>
      </c>
    </row>
    <row r="75" spans="1:12" x14ac:dyDescent="0.25">
      <c r="A75" s="15" t="s">
        <v>189</v>
      </c>
      <c r="B75" s="15" t="s">
        <v>189</v>
      </c>
      <c r="C75" s="15" t="s">
        <v>14</v>
      </c>
      <c r="D75" s="16" t="s">
        <v>182</v>
      </c>
      <c r="E75" s="15" t="s">
        <v>261</v>
      </c>
      <c r="F75" s="15" t="s">
        <v>14</v>
      </c>
      <c r="G75" s="15" t="s">
        <v>216</v>
      </c>
      <c r="H75" s="27" t="s">
        <v>217</v>
      </c>
      <c r="I75" s="28">
        <v>17</v>
      </c>
      <c r="J75" s="27">
        <v>213.08</v>
      </c>
      <c r="K75" s="27">
        <v>3622.36</v>
      </c>
      <c r="L75" s="39">
        <v>4357.62</v>
      </c>
    </row>
    <row r="76" spans="1:12" x14ac:dyDescent="0.25">
      <c r="A76" s="15" t="s">
        <v>190</v>
      </c>
      <c r="B76" s="15" t="s">
        <v>189</v>
      </c>
      <c r="C76" s="15" t="s">
        <v>192</v>
      </c>
      <c r="D76" s="1" t="s">
        <v>69</v>
      </c>
      <c r="E76" s="15" t="s">
        <v>262</v>
      </c>
      <c r="F76" s="17" t="s">
        <v>67</v>
      </c>
      <c r="G76" s="15" t="s">
        <v>320</v>
      </c>
      <c r="H76" s="27" t="s">
        <v>207</v>
      </c>
      <c r="I76" s="15">
        <v>2381</v>
      </c>
      <c r="J76" s="27">
        <v>456.59000000000003</v>
      </c>
      <c r="K76" s="27">
        <v>1087140.79</v>
      </c>
      <c r="L76" s="39">
        <v>1087050.1199999999</v>
      </c>
    </row>
    <row r="77" spans="1:12" x14ac:dyDescent="0.25">
      <c r="A77" s="15" t="s">
        <v>190</v>
      </c>
      <c r="B77" s="15" t="s">
        <v>189</v>
      </c>
      <c r="C77" s="15" t="s">
        <v>192</v>
      </c>
      <c r="D77" s="1" t="s">
        <v>69</v>
      </c>
      <c r="E77" s="15" t="s">
        <v>262</v>
      </c>
      <c r="F77" s="17" t="s">
        <v>67</v>
      </c>
      <c r="G77" s="15" t="s">
        <v>322</v>
      </c>
      <c r="H77" s="27" t="s">
        <v>211</v>
      </c>
      <c r="I77" s="15">
        <v>195</v>
      </c>
      <c r="J77" s="27">
        <v>387.28000000000003</v>
      </c>
      <c r="K77" s="27">
        <v>75519.600000000006</v>
      </c>
      <c r="L77" s="39">
        <v>75393.600000000006</v>
      </c>
    </row>
    <row r="78" spans="1:12" x14ac:dyDescent="0.25">
      <c r="A78" s="15" t="s">
        <v>189</v>
      </c>
      <c r="B78" s="15" t="s">
        <v>189</v>
      </c>
      <c r="C78" s="15" t="s">
        <v>16</v>
      </c>
      <c r="D78" s="16" t="s">
        <v>140</v>
      </c>
      <c r="E78" s="15" t="s">
        <v>263</v>
      </c>
      <c r="F78" s="15" t="s">
        <v>16</v>
      </c>
      <c r="G78" s="15" t="s">
        <v>206</v>
      </c>
      <c r="H78" s="27" t="s">
        <v>213</v>
      </c>
      <c r="I78" s="28">
        <v>5000</v>
      </c>
      <c r="J78" s="27">
        <v>455.3</v>
      </c>
      <c r="K78" s="27">
        <v>2276500</v>
      </c>
      <c r="L78" s="39">
        <v>2276498.1800000002</v>
      </c>
    </row>
    <row r="79" spans="1:12" x14ac:dyDescent="0.25">
      <c r="A79" s="15" t="s">
        <v>189</v>
      </c>
      <c r="B79" s="15" t="s">
        <v>189</v>
      </c>
      <c r="C79" s="15" t="s">
        <v>16</v>
      </c>
      <c r="D79" s="16" t="s">
        <v>140</v>
      </c>
      <c r="E79" s="15" t="s">
        <v>263</v>
      </c>
      <c r="F79" s="15" t="s">
        <v>16</v>
      </c>
      <c r="G79" s="15" t="s">
        <v>210</v>
      </c>
      <c r="H79" s="27" t="s">
        <v>215</v>
      </c>
      <c r="I79" s="28">
        <v>300</v>
      </c>
      <c r="J79" s="27">
        <v>449</v>
      </c>
      <c r="K79" s="27">
        <v>134700</v>
      </c>
      <c r="L79" s="39">
        <v>134700.40000000002</v>
      </c>
    </row>
    <row r="80" spans="1:12" x14ac:dyDescent="0.25">
      <c r="A80" s="15" t="s">
        <v>189</v>
      </c>
      <c r="B80" s="15" t="s">
        <v>189</v>
      </c>
      <c r="C80" s="15" t="s">
        <v>16</v>
      </c>
      <c r="D80" s="16" t="s">
        <v>140</v>
      </c>
      <c r="E80" s="15" t="s">
        <v>263</v>
      </c>
      <c r="F80" s="15" t="s">
        <v>16</v>
      </c>
      <c r="G80" s="15" t="s">
        <v>216</v>
      </c>
      <c r="H80" s="27" t="s">
        <v>217</v>
      </c>
      <c r="I80" s="28">
        <v>64</v>
      </c>
      <c r="J80" s="27">
        <v>213.08</v>
      </c>
      <c r="K80" s="27">
        <v>13637.12</v>
      </c>
      <c r="L80" s="39">
        <v>13636.689999999999</v>
      </c>
    </row>
    <row r="81" spans="1:12" x14ac:dyDescent="0.25">
      <c r="A81" s="15" t="s">
        <v>189</v>
      </c>
      <c r="B81" s="15" t="s">
        <v>189</v>
      </c>
      <c r="C81" s="15" t="s">
        <v>191</v>
      </c>
      <c r="D81" s="16" t="s">
        <v>159</v>
      </c>
      <c r="E81" s="15" t="s">
        <v>264</v>
      </c>
      <c r="F81" s="15" t="s">
        <v>191</v>
      </c>
      <c r="G81" s="15" t="s">
        <v>206</v>
      </c>
      <c r="H81" s="27" t="s">
        <v>213</v>
      </c>
      <c r="I81" s="28">
        <v>5000</v>
      </c>
      <c r="J81" s="27">
        <v>455.3</v>
      </c>
      <c r="K81" s="27">
        <v>2276500</v>
      </c>
      <c r="L81" s="39">
        <v>2276499.9299999997</v>
      </c>
    </row>
    <row r="82" spans="1:12" x14ac:dyDescent="0.25">
      <c r="A82" s="15" t="s">
        <v>189</v>
      </c>
      <c r="B82" s="15" t="s">
        <v>189</v>
      </c>
      <c r="C82" s="15" t="s">
        <v>191</v>
      </c>
      <c r="D82" s="16" t="s">
        <v>159</v>
      </c>
      <c r="E82" s="15" t="s">
        <v>264</v>
      </c>
      <c r="F82" s="15" t="s">
        <v>191</v>
      </c>
      <c r="G82" s="15" t="s">
        <v>208</v>
      </c>
      <c r="H82" s="27" t="s">
        <v>214</v>
      </c>
      <c r="I82" s="28">
        <v>1</v>
      </c>
      <c r="J82" s="27">
        <v>301192</v>
      </c>
      <c r="K82" s="27">
        <v>301192</v>
      </c>
      <c r="L82" s="39">
        <v>301192.29000000004</v>
      </c>
    </row>
    <row r="83" spans="1:12" x14ac:dyDescent="0.25">
      <c r="A83" s="15" t="s">
        <v>189</v>
      </c>
      <c r="B83" s="15" t="s">
        <v>189</v>
      </c>
      <c r="C83" s="15" t="s">
        <v>191</v>
      </c>
      <c r="D83" s="16" t="s">
        <v>159</v>
      </c>
      <c r="E83" s="15" t="s">
        <v>264</v>
      </c>
      <c r="F83" s="15" t="s">
        <v>191</v>
      </c>
      <c r="G83" s="15" t="s">
        <v>210</v>
      </c>
      <c r="H83" s="27" t="s">
        <v>215</v>
      </c>
      <c r="I83" s="28">
        <v>1026</v>
      </c>
      <c r="J83" s="27">
        <v>449</v>
      </c>
      <c r="K83" s="27">
        <v>460674</v>
      </c>
      <c r="L83" s="39">
        <v>460659.12</v>
      </c>
    </row>
    <row r="84" spans="1:12" x14ac:dyDescent="0.25">
      <c r="A84" s="15" t="s">
        <v>189</v>
      </c>
      <c r="B84" s="15" t="s">
        <v>189</v>
      </c>
      <c r="C84" s="15" t="s">
        <v>9</v>
      </c>
      <c r="D84" s="16" t="s">
        <v>171</v>
      </c>
      <c r="E84" s="15" t="s">
        <v>265</v>
      </c>
      <c r="F84" s="15" t="s">
        <v>9</v>
      </c>
      <c r="G84" s="15" t="s">
        <v>216</v>
      </c>
      <c r="H84" s="27" t="s">
        <v>217</v>
      </c>
      <c r="I84" s="28">
        <v>157</v>
      </c>
      <c r="J84" s="27">
        <v>213.08000000000004</v>
      </c>
      <c r="K84" s="27">
        <v>33453.560000000005</v>
      </c>
      <c r="L84" s="39">
        <v>33069.06</v>
      </c>
    </row>
    <row r="85" spans="1:12" x14ac:dyDescent="0.25">
      <c r="A85" s="15" t="s">
        <v>189</v>
      </c>
      <c r="B85" s="15" t="s">
        <v>189</v>
      </c>
      <c r="C85" s="15" t="s">
        <v>9</v>
      </c>
      <c r="D85" s="16" t="s">
        <v>171</v>
      </c>
      <c r="E85" s="15" t="s">
        <v>265</v>
      </c>
      <c r="F85" s="15" t="s">
        <v>9</v>
      </c>
      <c r="G85" s="15" t="s">
        <v>317</v>
      </c>
      <c r="H85" s="27" t="s">
        <v>224</v>
      </c>
      <c r="I85" s="28">
        <v>3000</v>
      </c>
      <c r="J85" s="27">
        <v>455.3</v>
      </c>
      <c r="K85" s="27">
        <v>1365900</v>
      </c>
      <c r="L85" s="39">
        <v>1365525.5299999998</v>
      </c>
    </row>
    <row r="86" spans="1:12" x14ac:dyDescent="0.25">
      <c r="A86" s="15" t="s">
        <v>190</v>
      </c>
      <c r="B86" s="15" t="s">
        <v>189</v>
      </c>
      <c r="C86" s="15" t="s">
        <v>9</v>
      </c>
      <c r="D86" s="1" t="s">
        <v>89</v>
      </c>
      <c r="E86" s="15" t="s">
        <v>266</v>
      </c>
      <c r="F86" s="15" t="s">
        <v>9</v>
      </c>
      <c r="G86" s="30" t="s">
        <v>226</v>
      </c>
      <c r="H86" s="27" t="s">
        <v>227</v>
      </c>
      <c r="I86" s="28">
        <v>1038</v>
      </c>
      <c r="J86" s="27">
        <v>6951.13</v>
      </c>
      <c r="K86" s="27">
        <v>7215272.9400000004</v>
      </c>
      <c r="L86" s="39">
        <v>7215274.1100000003</v>
      </c>
    </row>
    <row r="87" spans="1:12" x14ac:dyDescent="0.25">
      <c r="A87" s="15" t="s">
        <v>190</v>
      </c>
      <c r="B87" s="15" t="s">
        <v>189</v>
      </c>
      <c r="C87" s="15" t="s">
        <v>9</v>
      </c>
      <c r="D87" s="1" t="s">
        <v>89</v>
      </c>
      <c r="E87" s="15" t="s">
        <v>266</v>
      </c>
      <c r="F87" s="15" t="s">
        <v>9</v>
      </c>
      <c r="G87" s="30" t="s">
        <v>228</v>
      </c>
      <c r="H87" s="27" t="s">
        <v>229</v>
      </c>
      <c r="I87" s="28">
        <v>565</v>
      </c>
      <c r="J87" s="27">
        <v>12898.1</v>
      </c>
      <c r="K87" s="27">
        <v>7287426.5</v>
      </c>
      <c r="L87" s="39">
        <v>7287428.209999999</v>
      </c>
    </row>
    <row r="88" spans="1:12" x14ac:dyDescent="0.25">
      <c r="A88" s="15" t="s">
        <v>190</v>
      </c>
      <c r="B88" s="15" t="s">
        <v>189</v>
      </c>
      <c r="C88" s="15" t="s">
        <v>4</v>
      </c>
      <c r="D88" s="1" t="s">
        <v>74</v>
      </c>
      <c r="E88" s="15" t="s">
        <v>267</v>
      </c>
      <c r="F88" s="15" t="s">
        <v>4</v>
      </c>
      <c r="G88" s="15" t="s">
        <v>220</v>
      </c>
      <c r="H88" s="27" t="s">
        <v>221</v>
      </c>
      <c r="I88" s="28">
        <v>525</v>
      </c>
      <c r="J88" s="27">
        <v>186.16</v>
      </c>
      <c r="K88" s="27">
        <v>97734</v>
      </c>
      <c r="L88" s="39">
        <v>97639.74</v>
      </c>
    </row>
    <row r="89" spans="1:12" x14ac:dyDescent="0.25">
      <c r="A89" s="15" t="s">
        <v>190</v>
      </c>
      <c r="B89" s="15" t="s">
        <v>189</v>
      </c>
      <c r="C89" s="15" t="s">
        <v>4</v>
      </c>
      <c r="D89" s="1" t="s">
        <v>74</v>
      </c>
      <c r="E89" s="15" t="s">
        <v>267</v>
      </c>
      <c r="F89" s="15" t="s">
        <v>4</v>
      </c>
      <c r="G89" s="15" t="s">
        <v>218</v>
      </c>
      <c r="H89" s="27" t="s">
        <v>219</v>
      </c>
      <c r="I89" s="28">
        <v>211</v>
      </c>
      <c r="J89" s="27">
        <v>3690</v>
      </c>
      <c r="K89" s="27">
        <v>778590</v>
      </c>
      <c r="L89" s="39">
        <v>779993.11</v>
      </c>
    </row>
    <row r="90" spans="1:12" x14ac:dyDescent="0.25">
      <c r="A90" s="15" t="s">
        <v>189</v>
      </c>
      <c r="B90" s="15" t="s">
        <v>189</v>
      </c>
      <c r="C90" s="15" t="s">
        <v>194</v>
      </c>
      <c r="D90" s="16" t="s">
        <v>152</v>
      </c>
      <c r="E90" s="15" t="s">
        <v>268</v>
      </c>
      <c r="F90" s="15" t="s">
        <v>194</v>
      </c>
      <c r="G90" s="15" t="s">
        <v>206</v>
      </c>
      <c r="H90" s="27" t="s">
        <v>213</v>
      </c>
      <c r="I90" s="28">
        <v>864</v>
      </c>
      <c r="J90" s="27">
        <v>455.3</v>
      </c>
      <c r="K90" s="27">
        <v>393379.2</v>
      </c>
      <c r="L90" s="39">
        <v>393379.27</v>
      </c>
    </row>
    <row r="91" spans="1:12" x14ac:dyDescent="0.25">
      <c r="A91" s="15" t="s">
        <v>189</v>
      </c>
      <c r="B91" s="15" t="s">
        <v>189</v>
      </c>
      <c r="C91" s="15" t="s">
        <v>194</v>
      </c>
      <c r="D91" s="16" t="s">
        <v>152</v>
      </c>
      <c r="E91" s="15" t="s">
        <v>268</v>
      </c>
      <c r="F91" s="15" t="s">
        <v>194</v>
      </c>
      <c r="G91" s="15" t="s">
        <v>208</v>
      </c>
      <c r="H91" s="27" t="s">
        <v>214</v>
      </c>
      <c r="I91" s="28">
        <v>1</v>
      </c>
      <c r="J91" s="27">
        <v>354232</v>
      </c>
      <c r="K91" s="27">
        <v>354232</v>
      </c>
      <c r="L91" s="39">
        <v>309266.55</v>
      </c>
    </row>
    <row r="92" spans="1:12" x14ac:dyDescent="0.25">
      <c r="A92" s="15" t="s">
        <v>189</v>
      </c>
      <c r="B92" s="15" t="s">
        <v>189</v>
      </c>
      <c r="C92" s="15" t="s">
        <v>194</v>
      </c>
      <c r="D92" s="16" t="s">
        <v>152</v>
      </c>
      <c r="E92" s="15" t="s">
        <v>268</v>
      </c>
      <c r="F92" s="15" t="s">
        <v>194</v>
      </c>
      <c r="G92" s="15" t="s">
        <v>210</v>
      </c>
      <c r="H92" s="27" t="s">
        <v>215</v>
      </c>
      <c r="I92" s="28">
        <v>370</v>
      </c>
      <c r="J92" s="27">
        <v>449</v>
      </c>
      <c r="K92" s="27">
        <v>166130</v>
      </c>
      <c r="L92" s="39">
        <v>178347.84</v>
      </c>
    </row>
    <row r="93" spans="1:12" x14ac:dyDescent="0.25">
      <c r="A93" s="15" t="s">
        <v>189</v>
      </c>
      <c r="B93" s="15" t="s">
        <v>189</v>
      </c>
      <c r="C93" s="15" t="s">
        <v>194</v>
      </c>
      <c r="D93" s="16" t="s">
        <v>152</v>
      </c>
      <c r="E93" s="15" t="s">
        <v>268</v>
      </c>
      <c r="F93" s="15" t="s">
        <v>194</v>
      </c>
      <c r="G93" s="15" t="s">
        <v>199</v>
      </c>
      <c r="H93" s="27" t="s">
        <v>200</v>
      </c>
      <c r="I93" s="28">
        <v>322</v>
      </c>
      <c r="J93" s="27">
        <v>381</v>
      </c>
      <c r="K93" s="27">
        <v>122682</v>
      </c>
      <c r="L93" s="39">
        <v>127980.51</v>
      </c>
    </row>
    <row r="94" spans="1:12" x14ac:dyDescent="0.25">
      <c r="A94" s="15" t="s">
        <v>189</v>
      </c>
      <c r="B94" s="15" t="s">
        <v>189</v>
      </c>
      <c r="C94" s="15" t="s">
        <v>194</v>
      </c>
      <c r="D94" s="16" t="s">
        <v>152</v>
      </c>
      <c r="E94" s="15" t="s">
        <v>268</v>
      </c>
      <c r="F94" s="15" t="s">
        <v>194</v>
      </c>
      <c r="G94" s="15" t="s">
        <v>220</v>
      </c>
      <c r="H94" s="27" t="s">
        <v>221</v>
      </c>
      <c r="I94" s="28">
        <v>295</v>
      </c>
      <c r="J94" s="27">
        <v>186.16</v>
      </c>
      <c r="K94" s="27">
        <v>54917.2</v>
      </c>
      <c r="L94" s="39">
        <v>57127.229999999996</v>
      </c>
    </row>
    <row r="95" spans="1:12" x14ac:dyDescent="0.25">
      <c r="A95" s="15" t="s">
        <v>189</v>
      </c>
      <c r="B95" s="15" t="s">
        <v>189</v>
      </c>
      <c r="C95" s="15" t="s">
        <v>194</v>
      </c>
      <c r="D95" s="16" t="s">
        <v>152</v>
      </c>
      <c r="E95" s="15" t="s">
        <v>268</v>
      </c>
      <c r="F95" s="15" t="s">
        <v>194</v>
      </c>
      <c r="G95" s="15" t="s">
        <v>216</v>
      </c>
      <c r="H95" s="27" t="s">
        <v>217</v>
      </c>
      <c r="I95" s="28">
        <v>30</v>
      </c>
      <c r="J95" s="27">
        <v>213.08</v>
      </c>
      <c r="K95" s="27">
        <v>6392.4000000000005</v>
      </c>
      <c r="L95" s="39">
        <v>6680.92</v>
      </c>
    </row>
    <row r="96" spans="1:12" x14ac:dyDescent="0.25">
      <c r="A96" s="15" t="s">
        <v>189</v>
      </c>
      <c r="B96" s="15" t="s">
        <v>189</v>
      </c>
      <c r="C96" s="15" t="s">
        <v>194</v>
      </c>
      <c r="D96" s="16" t="s">
        <v>152</v>
      </c>
      <c r="E96" s="15" t="s">
        <v>268</v>
      </c>
      <c r="F96" s="15" t="s">
        <v>194</v>
      </c>
      <c r="G96" s="15" t="s">
        <v>218</v>
      </c>
      <c r="H96" s="27" t="s">
        <v>219</v>
      </c>
      <c r="I96" s="28">
        <v>125</v>
      </c>
      <c r="J96" s="27">
        <v>3690</v>
      </c>
      <c r="K96" s="27">
        <v>461250</v>
      </c>
      <c r="L96" s="39">
        <v>486171.25</v>
      </c>
    </row>
    <row r="97" spans="1:12" x14ac:dyDescent="0.25">
      <c r="A97" s="15" t="s">
        <v>189</v>
      </c>
      <c r="B97" s="15" t="s">
        <v>189</v>
      </c>
      <c r="C97" s="15" t="s">
        <v>8</v>
      </c>
      <c r="D97" s="16" t="s">
        <v>165</v>
      </c>
      <c r="E97" s="15" t="s">
        <v>269</v>
      </c>
      <c r="F97" s="15" t="s">
        <v>8</v>
      </c>
      <c r="G97" s="15" t="s">
        <v>206</v>
      </c>
      <c r="H97" s="27" t="s">
        <v>213</v>
      </c>
      <c r="I97" s="28">
        <v>800</v>
      </c>
      <c r="J97" s="27">
        <v>455.3</v>
      </c>
      <c r="K97" s="27">
        <v>364240</v>
      </c>
      <c r="L97" s="39">
        <v>364240.04</v>
      </c>
    </row>
    <row r="98" spans="1:12" x14ac:dyDescent="0.25">
      <c r="A98" s="15" t="s">
        <v>189</v>
      </c>
      <c r="B98" s="15" t="s">
        <v>189</v>
      </c>
      <c r="C98" s="15" t="s">
        <v>8</v>
      </c>
      <c r="D98" s="16" t="s">
        <v>165</v>
      </c>
      <c r="E98" s="15" t="s">
        <v>269</v>
      </c>
      <c r="F98" s="15" t="s">
        <v>8</v>
      </c>
      <c r="G98" s="15" t="s">
        <v>210</v>
      </c>
      <c r="H98" s="27" t="s">
        <v>215</v>
      </c>
      <c r="I98" s="28">
        <v>100</v>
      </c>
      <c r="J98" s="27">
        <v>449</v>
      </c>
      <c r="K98" s="27">
        <v>44900</v>
      </c>
      <c r="L98" s="39">
        <v>44899.96</v>
      </c>
    </row>
    <row r="99" spans="1:12" x14ac:dyDescent="0.25">
      <c r="A99" s="15" t="s">
        <v>189</v>
      </c>
      <c r="B99" s="15" t="s">
        <v>189</v>
      </c>
      <c r="C99" s="15" t="s">
        <v>191</v>
      </c>
      <c r="D99" s="16" t="s">
        <v>160</v>
      </c>
      <c r="E99" s="15" t="s">
        <v>270</v>
      </c>
      <c r="F99" s="15" t="s">
        <v>191</v>
      </c>
      <c r="G99" s="15" t="s">
        <v>230</v>
      </c>
      <c r="H99" s="27" t="s">
        <v>231</v>
      </c>
      <c r="I99" s="28">
        <v>1</v>
      </c>
      <c r="J99" s="27">
        <v>1898236</v>
      </c>
      <c r="K99" s="27">
        <v>1898236</v>
      </c>
      <c r="L99" s="39">
        <v>1898235.92</v>
      </c>
    </row>
    <row r="100" spans="1:12" x14ac:dyDescent="0.25">
      <c r="A100" s="15" t="s">
        <v>189</v>
      </c>
      <c r="B100" s="15" t="s">
        <v>189</v>
      </c>
      <c r="C100" s="15" t="s">
        <v>16</v>
      </c>
      <c r="D100" s="16" t="s">
        <v>139</v>
      </c>
      <c r="E100" s="15" t="s">
        <v>271</v>
      </c>
      <c r="F100" s="15" t="s">
        <v>16</v>
      </c>
      <c r="G100" s="15" t="s">
        <v>206</v>
      </c>
      <c r="H100" s="27" t="s">
        <v>213</v>
      </c>
      <c r="I100" s="28">
        <v>2000</v>
      </c>
      <c r="J100" s="27">
        <v>455.3</v>
      </c>
      <c r="K100" s="27">
        <v>910600</v>
      </c>
      <c r="L100" s="39">
        <v>912233.48</v>
      </c>
    </row>
    <row r="101" spans="1:12" x14ac:dyDescent="0.25">
      <c r="A101" s="15" t="s">
        <v>189</v>
      </c>
      <c r="B101" s="15" t="s">
        <v>189</v>
      </c>
      <c r="C101" s="15" t="s">
        <v>16</v>
      </c>
      <c r="D101" s="16" t="s">
        <v>139</v>
      </c>
      <c r="E101" s="15" t="s">
        <v>271</v>
      </c>
      <c r="F101" s="15" t="s">
        <v>16</v>
      </c>
      <c r="G101" s="15" t="s">
        <v>210</v>
      </c>
      <c r="H101" s="27" t="s">
        <v>215</v>
      </c>
      <c r="I101" s="28">
        <v>150</v>
      </c>
      <c r="J101" s="27">
        <v>449</v>
      </c>
      <c r="K101" s="27">
        <v>67350</v>
      </c>
      <c r="L101" s="39">
        <v>67417.240000000005</v>
      </c>
    </row>
    <row r="102" spans="1:12" x14ac:dyDescent="0.25">
      <c r="A102" s="15" t="s">
        <v>189</v>
      </c>
      <c r="B102" s="15" t="s">
        <v>189</v>
      </c>
      <c r="C102" s="15" t="s">
        <v>16</v>
      </c>
      <c r="D102" s="16" t="s">
        <v>139</v>
      </c>
      <c r="E102" s="15" t="s">
        <v>271</v>
      </c>
      <c r="F102" s="15" t="s">
        <v>16</v>
      </c>
      <c r="G102" s="15" t="s">
        <v>216</v>
      </c>
      <c r="H102" s="27" t="s">
        <v>217</v>
      </c>
      <c r="I102" s="28">
        <v>53</v>
      </c>
      <c r="J102" s="27">
        <v>213.07999999999998</v>
      </c>
      <c r="K102" s="27">
        <v>11293.24</v>
      </c>
      <c r="L102" s="39">
        <v>9503.4</v>
      </c>
    </row>
    <row r="103" spans="1:12" x14ac:dyDescent="0.25">
      <c r="A103" s="15" t="s">
        <v>189</v>
      </c>
      <c r="B103" s="15" t="s">
        <v>189</v>
      </c>
      <c r="C103" s="15" t="s">
        <v>14</v>
      </c>
      <c r="D103" s="16" t="s">
        <v>180</v>
      </c>
      <c r="E103" s="15" t="s">
        <v>272</v>
      </c>
      <c r="F103" s="15" t="s">
        <v>14</v>
      </c>
      <c r="G103" s="15" t="s">
        <v>206</v>
      </c>
      <c r="H103" s="27" t="s">
        <v>213</v>
      </c>
      <c r="I103" s="28">
        <v>2840</v>
      </c>
      <c r="J103" s="27">
        <v>455.3</v>
      </c>
      <c r="K103" s="27">
        <v>1293052</v>
      </c>
      <c r="L103" s="39">
        <v>1293808.68</v>
      </c>
    </row>
    <row r="104" spans="1:12" x14ac:dyDescent="0.25">
      <c r="A104" s="15" t="s">
        <v>189</v>
      </c>
      <c r="B104" s="15" t="s">
        <v>189</v>
      </c>
      <c r="C104" s="15" t="s">
        <v>14</v>
      </c>
      <c r="D104" s="16" t="s">
        <v>180</v>
      </c>
      <c r="E104" s="15" t="s">
        <v>272</v>
      </c>
      <c r="F104" s="15" t="s">
        <v>14</v>
      </c>
      <c r="G104" s="15" t="s">
        <v>216</v>
      </c>
      <c r="H104" s="27" t="s">
        <v>217</v>
      </c>
      <c r="I104" s="28">
        <v>50</v>
      </c>
      <c r="J104" s="27">
        <v>213.08</v>
      </c>
      <c r="K104" s="27">
        <v>10654</v>
      </c>
      <c r="L104" s="39">
        <v>10682.16</v>
      </c>
    </row>
    <row r="105" spans="1:12" x14ac:dyDescent="0.25">
      <c r="A105" s="15" t="s">
        <v>189</v>
      </c>
      <c r="B105" s="15" t="s">
        <v>189</v>
      </c>
      <c r="C105" s="15" t="s">
        <v>14</v>
      </c>
      <c r="D105" s="16" t="s">
        <v>180</v>
      </c>
      <c r="E105" s="15" t="s">
        <v>272</v>
      </c>
      <c r="F105" s="15" t="s">
        <v>14</v>
      </c>
      <c r="G105" s="15" t="s">
        <v>218</v>
      </c>
      <c r="H105" s="27" t="s">
        <v>219</v>
      </c>
      <c r="I105" s="28">
        <v>177</v>
      </c>
      <c r="J105" s="27">
        <v>3690</v>
      </c>
      <c r="K105" s="27">
        <v>653130</v>
      </c>
      <c r="L105" s="39">
        <v>647628</v>
      </c>
    </row>
    <row r="106" spans="1:12" x14ac:dyDescent="0.25">
      <c r="A106" s="15" t="s">
        <v>189</v>
      </c>
      <c r="B106" s="15" t="s">
        <v>189</v>
      </c>
      <c r="C106" s="15" t="s">
        <v>192</v>
      </c>
      <c r="D106" s="16" t="s">
        <v>146</v>
      </c>
      <c r="E106" s="15" t="s">
        <v>273</v>
      </c>
      <c r="F106" s="15" t="s">
        <v>192</v>
      </c>
      <c r="G106" s="15" t="s">
        <v>208</v>
      </c>
      <c r="H106" s="27" t="s">
        <v>214</v>
      </c>
      <c r="I106" s="28">
        <v>1</v>
      </c>
      <c r="J106" s="27">
        <v>354232</v>
      </c>
      <c r="K106" s="27">
        <v>354232</v>
      </c>
      <c r="L106" s="39">
        <v>352186.16000000003</v>
      </c>
    </row>
    <row r="107" spans="1:12" x14ac:dyDescent="0.25">
      <c r="A107" s="15" t="s">
        <v>189</v>
      </c>
      <c r="B107" s="15" t="s">
        <v>189</v>
      </c>
      <c r="C107" s="15" t="s">
        <v>192</v>
      </c>
      <c r="D107" s="16" t="s">
        <v>146</v>
      </c>
      <c r="E107" s="15" t="s">
        <v>273</v>
      </c>
      <c r="F107" s="15" t="s">
        <v>192</v>
      </c>
      <c r="G107" s="15" t="s">
        <v>199</v>
      </c>
      <c r="H107" s="27" t="s">
        <v>200</v>
      </c>
      <c r="I107" s="28">
        <v>1062</v>
      </c>
      <c r="J107" s="27">
        <v>381</v>
      </c>
      <c r="K107" s="27">
        <v>404622</v>
      </c>
      <c r="L107" s="39">
        <v>406534.48</v>
      </c>
    </row>
    <row r="108" spans="1:12" x14ac:dyDescent="0.25">
      <c r="A108" s="15" t="s">
        <v>190</v>
      </c>
      <c r="B108" s="15" t="s">
        <v>189</v>
      </c>
      <c r="C108" s="15" t="s">
        <v>6</v>
      </c>
      <c r="D108" s="1" t="s">
        <v>79</v>
      </c>
      <c r="E108" s="15" t="s">
        <v>274</v>
      </c>
      <c r="F108" s="15" t="s">
        <v>6</v>
      </c>
      <c r="G108" s="15" t="s">
        <v>199</v>
      </c>
      <c r="H108" s="27" t="s">
        <v>200</v>
      </c>
      <c r="I108" s="28">
        <v>420</v>
      </c>
      <c r="J108" s="27">
        <v>381</v>
      </c>
      <c r="K108" s="27">
        <v>160020</v>
      </c>
      <c r="L108" s="39">
        <v>160018.96000000002</v>
      </c>
    </row>
    <row r="109" spans="1:12" x14ac:dyDescent="0.25">
      <c r="A109" s="15" t="s">
        <v>190</v>
      </c>
      <c r="B109" s="15" t="s">
        <v>189</v>
      </c>
      <c r="C109" s="15" t="s">
        <v>6</v>
      </c>
      <c r="D109" s="1" t="s">
        <v>79</v>
      </c>
      <c r="E109" s="15" t="s">
        <v>274</v>
      </c>
      <c r="F109" s="15" t="s">
        <v>6</v>
      </c>
      <c r="G109" s="15" t="s">
        <v>218</v>
      </c>
      <c r="H109" s="27" t="s">
        <v>219</v>
      </c>
      <c r="I109" s="28">
        <v>289</v>
      </c>
      <c r="J109" s="27">
        <v>3690</v>
      </c>
      <c r="K109" s="27">
        <v>1066410</v>
      </c>
      <c r="L109" s="39">
        <v>1066400.52</v>
      </c>
    </row>
    <row r="110" spans="1:12" x14ac:dyDescent="0.25">
      <c r="A110" s="15" t="s">
        <v>189</v>
      </c>
      <c r="B110" s="15" t="s">
        <v>189</v>
      </c>
      <c r="C110" s="15" t="s">
        <v>191</v>
      </c>
      <c r="D110" s="16" t="s">
        <v>161</v>
      </c>
      <c r="E110" s="15" t="s">
        <v>275</v>
      </c>
      <c r="F110" s="15" t="s">
        <v>191</v>
      </c>
      <c r="G110" s="15" t="s">
        <v>206</v>
      </c>
      <c r="H110" s="27" t="s">
        <v>213</v>
      </c>
      <c r="I110" s="28">
        <v>6000</v>
      </c>
      <c r="J110" s="27">
        <v>455.3</v>
      </c>
      <c r="K110" s="27">
        <v>2731800</v>
      </c>
      <c r="L110" s="39">
        <v>2732809.7600000002</v>
      </c>
    </row>
    <row r="111" spans="1:12" x14ac:dyDescent="0.25">
      <c r="A111" s="15" t="s">
        <v>189</v>
      </c>
      <c r="B111" s="15" t="s">
        <v>189</v>
      </c>
      <c r="C111" s="15" t="s">
        <v>191</v>
      </c>
      <c r="D111" s="16" t="s">
        <v>161</v>
      </c>
      <c r="E111" s="15" t="s">
        <v>275</v>
      </c>
      <c r="F111" s="15" t="s">
        <v>191</v>
      </c>
      <c r="G111" s="15" t="s">
        <v>208</v>
      </c>
      <c r="H111" s="27" t="s">
        <v>214</v>
      </c>
      <c r="I111" s="28">
        <v>1</v>
      </c>
      <c r="J111" s="27">
        <v>301192</v>
      </c>
      <c r="K111" s="27">
        <v>301192</v>
      </c>
      <c r="L111" s="39">
        <v>301191.83</v>
      </c>
    </row>
    <row r="112" spans="1:12" x14ac:dyDescent="0.25">
      <c r="A112" s="15" t="s">
        <v>189</v>
      </c>
      <c r="B112" s="15" t="s">
        <v>189</v>
      </c>
      <c r="C112" s="15" t="s">
        <v>191</v>
      </c>
      <c r="D112" s="16" t="s">
        <v>161</v>
      </c>
      <c r="E112" s="15" t="s">
        <v>275</v>
      </c>
      <c r="F112" s="15" t="s">
        <v>191</v>
      </c>
      <c r="G112" s="15" t="s">
        <v>210</v>
      </c>
      <c r="H112" s="27" t="s">
        <v>215</v>
      </c>
      <c r="I112" s="28">
        <v>1600</v>
      </c>
      <c r="J112" s="27">
        <v>449</v>
      </c>
      <c r="K112" s="27">
        <v>718400</v>
      </c>
      <c r="L112" s="39">
        <v>718400.34000000008</v>
      </c>
    </row>
    <row r="113" spans="1:12" x14ac:dyDescent="0.25">
      <c r="A113" s="15" t="s">
        <v>189</v>
      </c>
      <c r="B113" s="15" t="s">
        <v>189</v>
      </c>
      <c r="C113" s="15" t="s">
        <v>191</v>
      </c>
      <c r="D113" s="16" t="s">
        <v>161</v>
      </c>
      <c r="E113" s="15" t="s">
        <v>275</v>
      </c>
      <c r="F113" s="15" t="s">
        <v>191</v>
      </c>
      <c r="G113" s="15" t="s">
        <v>220</v>
      </c>
      <c r="H113" s="27" t="s">
        <v>221</v>
      </c>
      <c r="I113" s="28">
        <v>1272</v>
      </c>
      <c r="J113" s="27">
        <v>186.16</v>
      </c>
      <c r="K113" s="27">
        <v>236795.51999999999</v>
      </c>
      <c r="L113" s="39">
        <v>236795.87000000002</v>
      </c>
    </row>
    <row r="114" spans="1:12" x14ac:dyDescent="0.25">
      <c r="A114" s="15" t="s">
        <v>189</v>
      </c>
      <c r="B114" s="15" t="s">
        <v>189</v>
      </c>
      <c r="C114" s="15" t="s">
        <v>191</v>
      </c>
      <c r="D114" s="16" t="s">
        <v>161</v>
      </c>
      <c r="E114" s="15" t="s">
        <v>275</v>
      </c>
      <c r="F114" s="15" t="s">
        <v>191</v>
      </c>
      <c r="G114" s="15" t="s">
        <v>216</v>
      </c>
      <c r="H114" s="27" t="s">
        <v>217</v>
      </c>
      <c r="I114" s="28">
        <v>265</v>
      </c>
      <c r="J114" s="27">
        <v>213.07999999999998</v>
      </c>
      <c r="K114" s="27">
        <v>56466.2</v>
      </c>
      <c r="L114" s="39">
        <v>56466.51</v>
      </c>
    </row>
    <row r="115" spans="1:12" x14ac:dyDescent="0.25">
      <c r="A115" s="15" t="s">
        <v>190</v>
      </c>
      <c r="B115" s="15" t="s">
        <v>189</v>
      </c>
      <c r="C115" s="15" t="s">
        <v>192</v>
      </c>
      <c r="D115" s="1" t="s">
        <v>66</v>
      </c>
      <c r="E115" s="15" t="s">
        <v>276</v>
      </c>
      <c r="F115" s="15" t="s">
        <v>192</v>
      </c>
      <c r="G115" s="15" t="s">
        <v>206</v>
      </c>
      <c r="H115" s="27" t="s">
        <v>213</v>
      </c>
      <c r="I115" s="28">
        <v>1633</v>
      </c>
      <c r="J115" s="27">
        <v>455.3</v>
      </c>
      <c r="K115" s="27">
        <v>743504.9</v>
      </c>
      <c r="L115" s="39">
        <v>744107.34000000008</v>
      </c>
    </row>
    <row r="116" spans="1:12" x14ac:dyDescent="0.25">
      <c r="A116" s="15" t="s">
        <v>189</v>
      </c>
      <c r="B116" s="15" t="s">
        <v>189</v>
      </c>
      <c r="C116" s="15" t="s">
        <v>191</v>
      </c>
      <c r="D116" s="16" t="s">
        <v>158</v>
      </c>
      <c r="E116" s="15" t="s">
        <v>277</v>
      </c>
      <c r="F116" s="15" t="s">
        <v>191</v>
      </c>
      <c r="G116" s="15" t="s">
        <v>206</v>
      </c>
      <c r="H116" s="27" t="s">
        <v>213</v>
      </c>
      <c r="I116" s="28">
        <v>10480</v>
      </c>
      <c r="J116" s="27">
        <v>455.3</v>
      </c>
      <c r="K116" s="27">
        <v>4771544</v>
      </c>
      <c r="L116" s="39">
        <v>4771544.3899999997</v>
      </c>
    </row>
    <row r="117" spans="1:12" x14ac:dyDescent="0.25">
      <c r="A117" s="15" t="s">
        <v>189</v>
      </c>
      <c r="B117" s="15" t="s">
        <v>189</v>
      </c>
      <c r="C117" s="15" t="s">
        <v>191</v>
      </c>
      <c r="D117" s="16" t="s">
        <v>158</v>
      </c>
      <c r="E117" s="15" t="s">
        <v>277</v>
      </c>
      <c r="F117" s="15" t="s">
        <v>191</v>
      </c>
      <c r="G117" s="15" t="s">
        <v>222</v>
      </c>
      <c r="H117" s="27" t="s">
        <v>223</v>
      </c>
      <c r="I117" s="28">
        <v>400</v>
      </c>
      <c r="J117" s="27">
        <v>1322</v>
      </c>
      <c r="K117" s="27">
        <v>528800</v>
      </c>
      <c r="L117" s="39">
        <v>528720.94999999995</v>
      </c>
    </row>
    <row r="118" spans="1:12" x14ac:dyDescent="0.25">
      <c r="A118" s="15" t="s">
        <v>189</v>
      </c>
      <c r="B118" s="15" t="s">
        <v>189</v>
      </c>
      <c r="C118" s="15" t="s">
        <v>191</v>
      </c>
      <c r="D118" s="16" t="s">
        <v>158</v>
      </c>
      <c r="E118" s="15" t="s">
        <v>277</v>
      </c>
      <c r="F118" s="15" t="s">
        <v>191</v>
      </c>
      <c r="G118" s="15" t="s">
        <v>208</v>
      </c>
      <c r="H118" s="27" t="s">
        <v>214</v>
      </c>
      <c r="I118" s="28">
        <v>1</v>
      </c>
      <c r="J118" s="27">
        <v>301192</v>
      </c>
      <c r="K118" s="27">
        <v>301192</v>
      </c>
      <c r="L118" s="39">
        <v>301192.56</v>
      </c>
    </row>
    <row r="119" spans="1:12" x14ac:dyDescent="0.25">
      <c r="A119" s="15" t="s">
        <v>189</v>
      </c>
      <c r="B119" s="15" t="s">
        <v>189</v>
      </c>
      <c r="C119" s="15" t="s">
        <v>191</v>
      </c>
      <c r="D119" s="16" t="s">
        <v>158</v>
      </c>
      <c r="E119" s="15" t="s">
        <v>277</v>
      </c>
      <c r="F119" s="15" t="s">
        <v>191</v>
      </c>
      <c r="G119" s="15" t="s">
        <v>210</v>
      </c>
      <c r="H119" s="27" t="s">
        <v>215</v>
      </c>
      <c r="I119" s="28">
        <v>4029</v>
      </c>
      <c r="J119" s="27">
        <v>449</v>
      </c>
      <c r="K119" s="27">
        <v>1809021</v>
      </c>
      <c r="L119" s="39">
        <v>1809021.44</v>
      </c>
    </row>
    <row r="120" spans="1:12" x14ac:dyDescent="0.25">
      <c r="A120" s="15" t="s">
        <v>189</v>
      </c>
      <c r="B120" s="15" t="s">
        <v>189</v>
      </c>
      <c r="C120" s="15" t="s">
        <v>191</v>
      </c>
      <c r="D120" s="16" t="s">
        <v>158</v>
      </c>
      <c r="E120" s="15" t="s">
        <v>277</v>
      </c>
      <c r="F120" s="15" t="s">
        <v>191</v>
      </c>
      <c r="G120" s="15" t="s">
        <v>201</v>
      </c>
      <c r="H120" s="27" t="s">
        <v>202</v>
      </c>
      <c r="I120" s="28">
        <v>470</v>
      </c>
      <c r="J120" s="27">
        <v>509</v>
      </c>
      <c r="K120" s="27">
        <v>239230</v>
      </c>
      <c r="L120" s="39">
        <v>239229.73</v>
      </c>
    </row>
    <row r="121" spans="1:12" x14ac:dyDescent="0.25">
      <c r="A121" s="15" t="s">
        <v>189</v>
      </c>
      <c r="B121" s="15" t="s">
        <v>189</v>
      </c>
      <c r="C121" s="15" t="s">
        <v>8</v>
      </c>
      <c r="D121" s="16" t="s">
        <v>166</v>
      </c>
      <c r="E121" s="15" t="s">
        <v>278</v>
      </c>
      <c r="F121" s="15" t="s">
        <v>8</v>
      </c>
      <c r="G121" s="15" t="s">
        <v>199</v>
      </c>
      <c r="H121" s="27" t="s">
        <v>200</v>
      </c>
      <c r="I121" s="28">
        <v>1665</v>
      </c>
      <c r="J121" s="27">
        <v>381</v>
      </c>
      <c r="K121" s="27">
        <v>634365</v>
      </c>
      <c r="L121" s="39">
        <v>634365</v>
      </c>
    </row>
    <row r="122" spans="1:12" x14ac:dyDescent="0.25">
      <c r="A122" s="15" t="s">
        <v>190</v>
      </c>
      <c r="B122" s="15" t="s">
        <v>189</v>
      </c>
      <c r="C122" s="15" t="s">
        <v>192</v>
      </c>
      <c r="D122" s="1" t="s">
        <v>68</v>
      </c>
      <c r="E122" s="15" t="s">
        <v>279</v>
      </c>
      <c r="F122" s="17" t="s">
        <v>67</v>
      </c>
      <c r="G122" s="15" t="s">
        <v>320</v>
      </c>
      <c r="H122" s="27" t="s">
        <v>207</v>
      </c>
      <c r="I122" s="15">
        <v>4768</v>
      </c>
      <c r="J122" s="27">
        <v>456.59000000000003</v>
      </c>
      <c r="K122" s="27">
        <v>2177021.12</v>
      </c>
      <c r="L122" s="39">
        <v>2177015.4300000002</v>
      </c>
    </row>
    <row r="123" spans="1:12" x14ac:dyDescent="0.25">
      <c r="A123" s="15" t="s">
        <v>190</v>
      </c>
      <c r="B123" s="15" t="s">
        <v>189</v>
      </c>
      <c r="C123" s="15" t="s">
        <v>192</v>
      </c>
      <c r="D123" s="1" t="s">
        <v>68</v>
      </c>
      <c r="E123" s="15" t="s">
        <v>279</v>
      </c>
      <c r="F123" s="17" t="s">
        <v>67</v>
      </c>
      <c r="G123" s="15" t="s">
        <v>322</v>
      </c>
      <c r="H123" s="27" t="s">
        <v>211</v>
      </c>
      <c r="I123" s="15">
        <v>268</v>
      </c>
      <c r="J123" s="27">
        <v>387.28</v>
      </c>
      <c r="K123" s="27">
        <v>103791.03999999999</v>
      </c>
      <c r="L123" s="39">
        <v>103790.56</v>
      </c>
    </row>
    <row r="124" spans="1:12" x14ac:dyDescent="0.25">
      <c r="A124" s="15" t="s">
        <v>190</v>
      </c>
      <c r="B124" s="15" t="s">
        <v>189</v>
      </c>
      <c r="C124" s="15" t="s">
        <v>195</v>
      </c>
      <c r="D124" s="1" t="s">
        <v>81</v>
      </c>
      <c r="E124" s="15" t="s">
        <v>280</v>
      </c>
      <c r="F124" s="15" t="s">
        <v>195</v>
      </c>
      <c r="G124" s="15" t="s">
        <v>218</v>
      </c>
      <c r="H124" s="27" t="s">
        <v>219</v>
      </c>
      <c r="I124" s="28">
        <v>234</v>
      </c>
      <c r="J124" s="27">
        <v>3690</v>
      </c>
      <c r="K124" s="27">
        <v>863460</v>
      </c>
      <c r="L124" s="39">
        <v>863460.41</v>
      </c>
    </row>
    <row r="125" spans="1:12" x14ac:dyDescent="0.25">
      <c r="A125" s="15" t="s">
        <v>190</v>
      </c>
      <c r="B125" s="15" t="s">
        <v>189</v>
      </c>
      <c r="C125" s="15" t="s">
        <v>195</v>
      </c>
      <c r="D125" s="1" t="s">
        <v>81</v>
      </c>
      <c r="E125" s="15" t="s">
        <v>280</v>
      </c>
      <c r="F125" s="15" t="s">
        <v>82</v>
      </c>
      <c r="G125" s="15" t="s">
        <v>320</v>
      </c>
      <c r="H125" s="27" t="s">
        <v>207</v>
      </c>
      <c r="I125" s="28">
        <v>2455</v>
      </c>
      <c r="J125" s="27">
        <v>456.59</v>
      </c>
      <c r="K125" s="27">
        <v>1120928.45</v>
      </c>
      <c r="L125" s="39">
        <v>1120928.22</v>
      </c>
    </row>
    <row r="126" spans="1:12" x14ac:dyDescent="0.25">
      <c r="A126" s="15" t="s">
        <v>190</v>
      </c>
      <c r="B126" s="15" t="s">
        <v>189</v>
      </c>
      <c r="C126" s="15" t="s">
        <v>195</v>
      </c>
      <c r="D126" s="1" t="s">
        <v>81</v>
      </c>
      <c r="E126" s="15" t="s">
        <v>280</v>
      </c>
      <c r="F126" s="15" t="s">
        <v>82</v>
      </c>
      <c r="G126" s="15" t="s">
        <v>322</v>
      </c>
      <c r="H126" s="27" t="s">
        <v>211</v>
      </c>
      <c r="I126" s="28">
        <v>525</v>
      </c>
      <c r="J126" s="27">
        <v>387.28</v>
      </c>
      <c r="K126" s="27">
        <v>203322</v>
      </c>
      <c r="L126" s="39">
        <v>203321.72</v>
      </c>
    </row>
    <row r="127" spans="1:12" x14ac:dyDescent="0.25">
      <c r="A127" s="15" t="s">
        <v>189</v>
      </c>
      <c r="B127" s="15" t="s">
        <v>189</v>
      </c>
      <c r="C127" s="15" t="s">
        <v>12</v>
      </c>
      <c r="D127" s="16" t="s">
        <v>178</v>
      </c>
      <c r="E127" s="15" t="s">
        <v>281</v>
      </c>
      <c r="F127" s="15" t="s">
        <v>12</v>
      </c>
      <c r="G127" s="15" t="s">
        <v>206</v>
      </c>
      <c r="H127" s="27" t="s">
        <v>213</v>
      </c>
      <c r="I127" s="28">
        <v>4435</v>
      </c>
      <c r="J127" s="27">
        <v>455.3</v>
      </c>
      <c r="K127" s="27">
        <v>2019255.5</v>
      </c>
      <c r="L127" s="39">
        <v>2018552.18</v>
      </c>
    </row>
    <row r="128" spans="1:12" x14ac:dyDescent="0.25">
      <c r="A128" s="15" t="s">
        <v>189</v>
      </c>
      <c r="B128" s="15" t="s">
        <v>189</v>
      </c>
      <c r="C128" s="15" t="s">
        <v>12</v>
      </c>
      <c r="D128" s="16" t="s">
        <v>178</v>
      </c>
      <c r="E128" s="15" t="s">
        <v>281</v>
      </c>
      <c r="F128" s="15" t="s">
        <v>12</v>
      </c>
      <c r="G128" s="15" t="s">
        <v>208</v>
      </c>
      <c r="H128" s="27" t="s">
        <v>214</v>
      </c>
      <c r="I128" s="28">
        <v>1</v>
      </c>
      <c r="J128" s="27">
        <v>354232</v>
      </c>
      <c r="K128" s="27">
        <v>354232</v>
      </c>
      <c r="L128" s="39">
        <v>354243.02</v>
      </c>
    </row>
    <row r="129" spans="1:12" x14ac:dyDescent="0.25">
      <c r="A129" s="15" t="s">
        <v>189</v>
      </c>
      <c r="B129" s="15" t="s">
        <v>189</v>
      </c>
      <c r="C129" s="15" t="s">
        <v>12</v>
      </c>
      <c r="D129" s="16" t="s">
        <v>178</v>
      </c>
      <c r="E129" s="15" t="s">
        <v>281</v>
      </c>
      <c r="F129" s="15" t="s">
        <v>12</v>
      </c>
      <c r="G129" s="15" t="s">
        <v>210</v>
      </c>
      <c r="H129" s="27" t="s">
        <v>215</v>
      </c>
      <c r="I129" s="28">
        <v>515</v>
      </c>
      <c r="J129" s="27">
        <v>449</v>
      </c>
      <c r="K129" s="27">
        <v>231235</v>
      </c>
      <c r="L129" s="39">
        <v>231237.40000000002</v>
      </c>
    </row>
    <row r="130" spans="1:12" x14ac:dyDescent="0.25">
      <c r="A130" s="15" t="s">
        <v>189</v>
      </c>
      <c r="B130" s="15" t="s">
        <v>189</v>
      </c>
      <c r="C130" s="15" t="s">
        <v>12</v>
      </c>
      <c r="D130" s="16" t="s">
        <v>178</v>
      </c>
      <c r="E130" s="15" t="s">
        <v>281</v>
      </c>
      <c r="F130" s="15" t="s">
        <v>12</v>
      </c>
      <c r="G130" s="15" t="s">
        <v>199</v>
      </c>
      <c r="H130" s="27" t="s">
        <v>200</v>
      </c>
      <c r="I130" s="28">
        <v>900</v>
      </c>
      <c r="J130" s="27">
        <v>381</v>
      </c>
      <c r="K130" s="27">
        <v>342900</v>
      </c>
      <c r="L130" s="39">
        <v>342625</v>
      </c>
    </row>
    <row r="131" spans="1:12" x14ac:dyDescent="0.25">
      <c r="A131" s="15" t="s">
        <v>189</v>
      </c>
      <c r="B131" s="15" t="s">
        <v>189</v>
      </c>
      <c r="C131" s="15" t="s">
        <v>12</v>
      </c>
      <c r="D131" s="16" t="s">
        <v>178</v>
      </c>
      <c r="E131" s="15" t="s">
        <v>281</v>
      </c>
      <c r="F131" s="15" t="s">
        <v>12</v>
      </c>
      <c r="G131" s="15" t="s">
        <v>201</v>
      </c>
      <c r="H131" s="27" t="s">
        <v>202</v>
      </c>
      <c r="I131" s="28">
        <v>35</v>
      </c>
      <c r="J131" s="27">
        <v>509</v>
      </c>
      <c r="K131" s="27">
        <v>17815</v>
      </c>
      <c r="L131" s="39">
        <v>17801.64</v>
      </c>
    </row>
    <row r="132" spans="1:12" x14ac:dyDescent="0.25">
      <c r="A132" s="15" t="s">
        <v>189</v>
      </c>
      <c r="B132" s="15" t="s">
        <v>189</v>
      </c>
      <c r="C132" s="15" t="s">
        <v>12</v>
      </c>
      <c r="D132" s="16" t="s">
        <v>178</v>
      </c>
      <c r="E132" s="15" t="s">
        <v>281</v>
      </c>
      <c r="F132" s="15" t="s">
        <v>12</v>
      </c>
      <c r="G132" s="15" t="s">
        <v>220</v>
      </c>
      <c r="H132" s="27" t="s">
        <v>221</v>
      </c>
      <c r="I132" s="28">
        <v>655</v>
      </c>
      <c r="J132" s="27">
        <v>186.16</v>
      </c>
      <c r="K132" s="27">
        <v>121934.8</v>
      </c>
      <c r="L132" s="39">
        <v>121471.67999999999</v>
      </c>
    </row>
    <row r="133" spans="1:12" x14ac:dyDescent="0.25">
      <c r="A133" s="15" t="s">
        <v>189</v>
      </c>
      <c r="B133" s="15" t="s">
        <v>189</v>
      </c>
      <c r="C133" s="15" t="s">
        <v>12</v>
      </c>
      <c r="D133" s="16" t="s">
        <v>178</v>
      </c>
      <c r="E133" s="15" t="s">
        <v>281</v>
      </c>
      <c r="F133" s="15" t="s">
        <v>12</v>
      </c>
      <c r="G133" s="15" t="s">
        <v>216</v>
      </c>
      <c r="H133" s="27" t="s">
        <v>217</v>
      </c>
      <c r="I133" s="28">
        <v>140</v>
      </c>
      <c r="J133" s="27">
        <v>213.08</v>
      </c>
      <c r="K133" s="27">
        <v>29831.200000000001</v>
      </c>
      <c r="L133" s="39">
        <v>29730.44</v>
      </c>
    </row>
    <row r="134" spans="1:12" x14ac:dyDescent="0.25">
      <c r="A134" s="15" t="s">
        <v>189</v>
      </c>
      <c r="B134" s="15" t="s">
        <v>189</v>
      </c>
      <c r="C134" s="15" t="s">
        <v>12</v>
      </c>
      <c r="D134" s="16" t="s">
        <v>178</v>
      </c>
      <c r="E134" s="15" t="s">
        <v>281</v>
      </c>
      <c r="F134" s="15" t="s">
        <v>12</v>
      </c>
      <c r="G134" s="15" t="s">
        <v>218</v>
      </c>
      <c r="H134" s="27" t="s">
        <v>219</v>
      </c>
      <c r="I134" s="28">
        <v>211</v>
      </c>
      <c r="J134" s="27">
        <v>3690</v>
      </c>
      <c r="K134" s="27">
        <v>778590</v>
      </c>
      <c r="L134" s="39">
        <v>776364.83000000007</v>
      </c>
    </row>
    <row r="135" spans="1:12" x14ac:dyDescent="0.25">
      <c r="A135" s="15" t="s">
        <v>190</v>
      </c>
      <c r="B135" s="15" t="s">
        <v>189</v>
      </c>
      <c r="C135" s="15" t="s">
        <v>192</v>
      </c>
      <c r="D135" s="1" t="s">
        <v>64</v>
      </c>
      <c r="E135" s="15" t="s">
        <v>282</v>
      </c>
      <c r="F135" s="15" t="s">
        <v>192</v>
      </c>
      <c r="G135" s="15" t="s">
        <v>206</v>
      </c>
      <c r="H135" s="27" t="s">
        <v>213</v>
      </c>
      <c r="I135" s="28">
        <v>5800</v>
      </c>
      <c r="J135" s="27">
        <v>455.3</v>
      </c>
      <c r="K135" s="27">
        <v>2640740</v>
      </c>
      <c r="L135" s="39">
        <v>2640738.5099999998</v>
      </c>
    </row>
    <row r="136" spans="1:12" x14ac:dyDescent="0.25">
      <c r="A136" s="15" t="s">
        <v>190</v>
      </c>
      <c r="B136" s="15" t="s">
        <v>189</v>
      </c>
      <c r="C136" s="15" t="s">
        <v>192</v>
      </c>
      <c r="D136" s="1" t="s">
        <v>64</v>
      </c>
      <c r="E136" s="15" t="s">
        <v>282</v>
      </c>
      <c r="F136" s="15" t="s">
        <v>192</v>
      </c>
      <c r="G136" s="15" t="s">
        <v>222</v>
      </c>
      <c r="H136" s="27" t="s">
        <v>223</v>
      </c>
      <c r="I136" s="28">
        <v>200</v>
      </c>
      <c r="J136" s="27">
        <v>1322</v>
      </c>
      <c r="K136" s="27">
        <v>264400</v>
      </c>
      <c r="L136" s="39">
        <v>264305.95</v>
      </c>
    </row>
    <row r="137" spans="1:12" x14ac:dyDescent="0.25">
      <c r="A137" s="15" t="s">
        <v>190</v>
      </c>
      <c r="B137" s="15" t="s">
        <v>189</v>
      </c>
      <c r="C137" s="15" t="s">
        <v>192</v>
      </c>
      <c r="D137" s="1" t="s">
        <v>64</v>
      </c>
      <c r="E137" s="15" t="s">
        <v>282</v>
      </c>
      <c r="F137" s="15" t="s">
        <v>192</v>
      </c>
      <c r="G137" s="15" t="s">
        <v>208</v>
      </c>
      <c r="H137" s="27" t="s">
        <v>214</v>
      </c>
      <c r="I137" s="28">
        <v>1</v>
      </c>
      <c r="J137" s="27">
        <v>301192</v>
      </c>
      <c r="K137" s="27">
        <v>301192</v>
      </c>
      <c r="L137" s="39">
        <v>301068.10000000003</v>
      </c>
    </row>
    <row r="138" spans="1:12" x14ac:dyDescent="0.25">
      <c r="A138" s="15" t="s">
        <v>190</v>
      </c>
      <c r="B138" s="15" t="s">
        <v>189</v>
      </c>
      <c r="C138" s="15" t="s">
        <v>192</v>
      </c>
      <c r="D138" s="1" t="s">
        <v>64</v>
      </c>
      <c r="E138" s="15" t="s">
        <v>282</v>
      </c>
      <c r="F138" s="15" t="s">
        <v>192</v>
      </c>
      <c r="G138" s="15" t="s">
        <v>210</v>
      </c>
      <c r="H138" s="27" t="s">
        <v>215</v>
      </c>
      <c r="I138" s="28">
        <v>908</v>
      </c>
      <c r="J138" s="27">
        <v>449</v>
      </c>
      <c r="K138" s="27">
        <v>407692</v>
      </c>
      <c r="L138" s="39">
        <v>407655.71</v>
      </c>
    </row>
    <row r="139" spans="1:12" x14ac:dyDescent="0.25">
      <c r="A139" s="15" t="s">
        <v>190</v>
      </c>
      <c r="B139" s="15" t="s">
        <v>189</v>
      </c>
      <c r="C139" s="15" t="s">
        <v>192</v>
      </c>
      <c r="D139" s="1" t="s">
        <v>64</v>
      </c>
      <c r="E139" s="15" t="s">
        <v>282</v>
      </c>
      <c r="F139" s="15" t="s">
        <v>192</v>
      </c>
      <c r="G139" s="15" t="s">
        <v>216</v>
      </c>
      <c r="H139" s="27" t="s">
        <v>217</v>
      </c>
      <c r="I139" s="28">
        <v>279.64999999999998</v>
      </c>
      <c r="J139" s="27">
        <v>213.08</v>
      </c>
      <c r="K139" s="27">
        <v>59587.822</v>
      </c>
      <c r="L139" s="39">
        <v>59948.3</v>
      </c>
    </row>
    <row r="140" spans="1:12" x14ac:dyDescent="0.25">
      <c r="A140" s="15" t="s">
        <v>190</v>
      </c>
      <c r="B140" s="15" t="s">
        <v>189</v>
      </c>
      <c r="C140" s="15" t="s">
        <v>192</v>
      </c>
      <c r="D140" s="1" t="s">
        <v>64</v>
      </c>
      <c r="E140" s="15" t="s">
        <v>282</v>
      </c>
      <c r="F140" s="15" t="s">
        <v>192</v>
      </c>
      <c r="G140" s="15" t="s">
        <v>218</v>
      </c>
      <c r="H140" s="27" t="s">
        <v>219</v>
      </c>
      <c r="I140" s="28">
        <v>267</v>
      </c>
      <c r="J140" s="27">
        <v>3690</v>
      </c>
      <c r="K140" s="27">
        <v>985230</v>
      </c>
      <c r="L140" s="39">
        <v>984787.38</v>
      </c>
    </row>
    <row r="141" spans="1:12" x14ac:dyDescent="0.25">
      <c r="A141" s="15" t="s">
        <v>190</v>
      </c>
      <c r="B141" s="15" t="s">
        <v>189</v>
      </c>
      <c r="C141" s="15" t="s">
        <v>10</v>
      </c>
      <c r="D141" s="1" t="s">
        <v>93</v>
      </c>
      <c r="E141" s="15" t="s">
        <v>283</v>
      </c>
      <c r="F141" s="15" t="s">
        <v>10</v>
      </c>
      <c r="G141" s="15" t="s">
        <v>206</v>
      </c>
      <c r="H141" s="27" t="s">
        <v>213</v>
      </c>
      <c r="I141" s="28">
        <v>2285</v>
      </c>
      <c r="J141" s="27">
        <v>455.3</v>
      </c>
      <c r="K141" s="27">
        <v>1040360.5</v>
      </c>
      <c r="L141" s="39">
        <v>1035634.82</v>
      </c>
    </row>
    <row r="142" spans="1:12" x14ac:dyDescent="0.25">
      <c r="A142" s="15" t="s">
        <v>190</v>
      </c>
      <c r="B142" s="15" t="s">
        <v>189</v>
      </c>
      <c r="C142" s="15" t="s">
        <v>10</v>
      </c>
      <c r="D142" s="1" t="s">
        <v>93</v>
      </c>
      <c r="E142" s="15" t="s">
        <v>283</v>
      </c>
      <c r="F142" s="15" t="s">
        <v>10</v>
      </c>
      <c r="G142" s="15" t="s">
        <v>208</v>
      </c>
      <c r="H142" s="27" t="s">
        <v>214</v>
      </c>
      <c r="I142" s="28">
        <v>1</v>
      </c>
      <c r="J142" s="27">
        <v>301192</v>
      </c>
      <c r="K142" s="27">
        <v>301192</v>
      </c>
      <c r="L142" s="39">
        <v>301192.12</v>
      </c>
    </row>
    <row r="143" spans="1:12" x14ac:dyDescent="0.25">
      <c r="A143" s="15" t="s">
        <v>190</v>
      </c>
      <c r="B143" s="15" t="s">
        <v>189</v>
      </c>
      <c r="C143" s="15" t="s">
        <v>10</v>
      </c>
      <c r="D143" s="1" t="s">
        <v>93</v>
      </c>
      <c r="E143" s="15" t="s">
        <v>283</v>
      </c>
      <c r="F143" s="15" t="s">
        <v>10</v>
      </c>
      <c r="G143" s="15" t="s">
        <v>210</v>
      </c>
      <c r="H143" s="27" t="s">
        <v>215</v>
      </c>
      <c r="I143" s="28">
        <v>438</v>
      </c>
      <c r="J143" s="27">
        <v>449</v>
      </c>
      <c r="K143" s="27">
        <v>196662</v>
      </c>
      <c r="L143" s="39">
        <v>196662.01</v>
      </c>
    </row>
    <row r="144" spans="1:12" x14ac:dyDescent="0.25">
      <c r="A144" s="15" t="s">
        <v>190</v>
      </c>
      <c r="B144" s="15" t="s">
        <v>189</v>
      </c>
      <c r="C144" s="15" t="s">
        <v>10</v>
      </c>
      <c r="D144" s="1" t="s">
        <v>93</v>
      </c>
      <c r="E144" s="15" t="s">
        <v>283</v>
      </c>
      <c r="F144" s="15" t="s">
        <v>10</v>
      </c>
      <c r="G144" s="15" t="s">
        <v>199</v>
      </c>
      <c r="H144" s="27" t="s">
        <v>200</v>
      </c>
      <c r="I144" s="28">
        <v>696</v>
      </c>
      <c r="J144" s="27">
        <v>381</v>
      </c>
      <c r="K144" s="27">
        <v>265176</v>
      </c>
      <c r="L144" s="39">
        <v>265176.14</v>
      </c>
    </row>
    <row r="145" spans="1:12" x14ac:dyDescent="0.25">
      <c r="A145" s="15" t="s">
        <v>190</v>
      </c>
      <c r="B145" s="15" t="s">
        <v>189</v>
      </c>
      <c r="C145" s="15" t="s">
        <v>10</v>
      </c>
      <c r="D145" s="1" t="s">
        <v>93</v>
      </c>
      <c r="E145" s="15" t="s">
        <v>283</v>
      </c>
      <c r="F145" s="15" t="s">
        <v>10</v>
      </c>
      <c r="G145" s="15" t="s">
        <v>201</v>
      </c>
      <c r="H145" s="27" t="s">
        <v>202</v>
      </c>
      <c r="I145" s="28">
        <v>35</v>
      </c>
      <c r="J145" s="27">
        <v>509</v>
      </c>
      <c r="K145" s="27">
        <v>17815</v>
      </c>
      <c r="L145" s="39">
        <v>10853.25</v>
      </c>
    </row>
    <row r="146" spans="1:12" x14ac:dyDescent="0.25">
      <c r="A146" s="15" t="s">
        <v>190</v>
      </c>
      <c r="B146" s="15" t="s">
        <v>189</v>
      </c>
      <c r="C146" s="15" t="s">
        <v>10</v>
      </c>
      <c r="D146" s="1" t="s">
        <v>93</v>
      </c>
      <c r="E146" s="15" t="s">
        <v>283</v>
      </c>
      <c r="F146" s="15" t="s">
        <v>10</v>
      </c>
      <c r="G146" s="15" t="s">
        <v>220</v>
      </c>
      <c r="H146" s="27" t="s">
        <v>221</v>
      </c>
      <c r="I146" s="28">
        <v>293</v>
      </c>
      <c r="J146" s="27">
        <v>186.16040955631399</v>
      </c>
      <c r="K146" s="27">
        <v>54545</v>
      </c>
      <c r="L146" s="39">
        <v>54545</v>
      </c>
    </row>
    <row r="147" spans="1:12" x14ac:dyDescent="0.25">
      <c r="A147" s="15" t="s">
        <v>190</v>
      </c>
      <c r="B147" s="15" t="s">
        <v>189</v>
      </c>
      <c r="C147" s="15" t="s">
        <v>10</v>
      </c>
      <c r="D147" s="1" t="s">
        <v>93</v>
      </c>
      <c r="E147" s="15" t="s">
        <v>283</v>
      </c>
      <c r="F147" s="15" t="s">
        <v>10</v>
      </c>
      <c r="G147" s="15" t="s">
        <v>216</v>
      </c>
      <c r="H147" s="27" t="s">
        <v>217</v>
      </c>
      <c r="I147" s="28">
        <v>69</v>
      </c>
      <c r="J147" s="27">
        <v>213.08</v>
      </c>
      <c r="K147" s="27">
        <v>14702.52</v>
      </c>
      <c r="L147" s="39">
        <v>14702.58</v>
      </c>
    </row>
    <row r="148" spans="1:12" x14ac:dyDescent="0.25">
      <c r="A148" s="15" t="s">
        <v>190</v>
      </c>
      <c r="B148" s="15" t="s">
        <v>189</v>
      </c>
      <c r="C148" s="15" t="s">
        <v>10</v>
      </c>
      <c r="D148" s="1" t="s">
        <v>93</v>
      </c>
      <c r="E148" s="15" t="s">
        <v>283</v>
      </c>
      <c r="F148" s="15" t="s">
        <v>10</v>
      </c>
      <c r="G148" s="15" t="s">
        <v>218</v>
      </c>
      <c r="H148" s="27" t="s">
        <v>219</v>
      </c>
      <c r="I148" s="28">
        <v>139</v>
      </c>
      <c r="J148" s="27">
        <v>3690</v>
      </c>
      <c r="K148" s="27">
        <v>512910</v>
      </c>
      <c r="L148" s="39">
        <v>512910.15</v>
      </c>
    </row>
    <row r="149" spans="1:12" x14ac:dyDescent="0.25">
      <c r="A149" s="15" t="s">
        <v>189</v>
      </c>
      <c r="B149" s="15" t="s">
        <v>189</v>
      </c>
      <c r="C149" s="15" t="s">
        <v>0</v>
      </c>
      <c r="D149" s="15" t="s">
        <v>136</v>
      </c>
      <c r="E149" s="15" t="s">
        <v>284</v>
      </c>
      <c r="F149" s="15" t="s">
        <v>0</v>
      </c>
      <c r="G149" s="15" t="s">
        <v>208</v>
      </c>
      <c r="H149" s="27" t="s">
        <v>214</v>
      </c>
      <c r="I149" s="28">
        <v>1</v>
      </c>
      <c r="J149" s="27">
        <v>354232</v>
      </c>
      <c r="K149" s="27">
        <v>354232</v>
      </c>
      <c r="L149" s="39">
        <v>354231.77</v>
      </c>
    </row>
    <row r="150" spans="1:12" x14ac:dyDescent="0.25">
      <c r="A150" s="15" t="s">
        <v>189</v>
      </c>
      <c r="B150" s="15" t="s">
        <v>189</v>
      </c>
      <c r="C150" s="15" t="s">
        <v>0</v>
      </c>
      <c r="D150" s="15" t="s">
        <v>136</v>
      </c>
      <c r="E150" s="15" t="s">
        <v>284</v>
      </c>
      <c r="F150" s="15" t="s">
        <v>0</v>
      </c>
      <c r="G150" s="15" t="s">
        <v>220</v>
      </c>
      <c r="H150" s="27" t="s">
        <v>221</v>
      </c>
      <c r="I150" s="28">
        <v>237</v>
      </c>
      <c r="J150" s="27">
        <v>186.16</v>
      </c>
      <c r="K150" s="27">
        <v>44119.92</v>
      </c>
      <c r="L150" s="39">
        <v>44120.07</v>
      </c>
    </row>
    <row r="151" spans="1:12" x14ac:dyDescent="0.25">
      <c r="A151" s="15" t="s">
        <v>189</v>
      </c>
      <c r="B151" s="15" t="s">
        <v>189</v>
      </c>
      <c r="C151" s="15" t="s">
        <v>0</v>
      </c>
      <c r="D151" s="15" t="s">
        <v>136</v>
      </c>
      <c r="E151" s="15" t="s">
        <v>284</v>
      </c>
      <c r="F151" s="15" t="s">
        <v>0</v>
      </c>
      <c r="G151" s="15" t="s">
        <v>216</v>
      </c>
      <c r="H151" s="27" t="s">
        <v>217</v>
      </c>
      <c r="I151" s="28">
        <v>58</v>
      </c>
      <c r="J151" s="27">
        <v>213.08</v>
      </c>
      <c r="K151" s="27">
        <v>12358.640000000001</v>
      </c>
      <c r="L151" s="39">
        <v>12358.65</v>
      </c>
    </row>
    <row r="152" spans="1:12" x14ac:dyDescent="0.25">
      <c r="A152" s="15" t="s">
        <v>189</v>
      </c>
      <c r="B152" s="15" t="s">
        <v>189</v>
      </c>
      <c r="C152" s="15" t="s">
        <v>0</v>
      </c>
      <c r="D152" s="15" t="s">
        <v>136</v>
      </c>
      <c r="E152" s="15" t="s">
        <v>284</v>
      </c>
      <c r="F152" s="15" t="s">
        <v>0</v>
      </c>
      <c r="G152" s="15" t="s">
        <v>218</v>
      </c>
      <c r="H152" s="27" t="s">
        <v>219</v>
      </c>
      <c r="I152" s="28">
        <v>328</v>
      </c>
      <c r="J152" s="27">
        <v>3690</v>
      </c>
      <c r="K152" s="27">
        <v>1210320</v>
      </c>
      <c r="L152" s="39">
        <v>1003972.61</v>
      </c>
    </row>
    <row r="153" spans="1:12" x14ac:dyDescent="0.25">
      <c r="A153" s="15" t="s">
        <v>189</v>
      </c>
      <c r="B153" s="15" t="s">
        <v>189</v>
      </c>
      <c r="C153" s="15" t="s">
        <v>0</v>
      </c>
      <c r="D153" s="15" t="s">
        <v>136</v>
      </c>
      <c r="E153" s="15" t="s">
        <v>284</v>
      </c>
      <c r="F153" s="15" t="s">
        <v>0</v>
      </c>
      <c r="G153" s="15" t="s">
        <v>317</v>
      </c>
      <c r="H153" s="27" t="s">
        <v>224</v>
      </c>
      <c r="I153" s="28">
        <v>1961</v>
      </c>
      <c r="J153" s="27">
        <v>455.3</v>
      </c>
      <c r="K153" s="27">
        <v>892843.3</v>
      </c>
      <c r="L153" s="39">
        <v>892842.20000000007</v>
      </c>
    </row>
    <row r="154" spans="1:12" x14ac:dyDescent="0.25">
      <c r="A154" s="15" t="s">
        <v>189</v>
      </c>
      <c r="B154" s="15" t="s">
        <v>189</v>
      </c>
      <c r="C154" s="15" t="s">
        <v>0</v>
      </c>
      <c r="D154" s="15" t="s">
        <v>136</v>
      </c>
      <c r="E154" s="15" t="s">
        <v>284</v>
      </c>
      <c r="F154" s="15" t="s">
        <v>0</v>
      </c>
      <c r="G154" s="15" t="s">
        <v>318</v>
      </c>
      <c r="H154" s="27" t="s">
        <v>225</v>
      </c>
      <c r="I154" s="28">
        <v>462</v>
      </c>
      <c r="J154" s="27">
        <v>449</v>
      </c>
      <c r="K154" s="27">
        <v>207438</v>
      </c>
      <c r="L154" s="39">
        <v>207437.96</v>
      </c>
    </row>
    <row r="155" spans="1:12" x14ac:dyDescent="0.25">
      <c r="A155" s="15" t="s">
        <v>189</v>
      </c>
      <c r="B155" s="15" t="s">
        <v>189</v>
      </c>
      <c r="C155" s="15" t="s">
        <v>0</v>
      </c>
      <c r="D155" s="15" t="s">
        <v>136</v>
      </c>
      <c r="E155" s="15" t="s">
        <v>284</v>
      </c>
      <c r="F155" s="15" t="s">
        <v>0</v>
      </c>
      <c r="G155" s="15" t="s">
        <v>319</v>
      </c>
      <c r="H155" s="27" t="s">
        <v>205</v>
      </c>
      <c r="I155" s="28">
        <v>525</v>
      </c>
      <c r="J155" s="27">
        <v>381</v>
      </c>
      <c r="K155" s="27">
        <v>200025</v>
      </c>
      <c r="L155" s="39">
        <v>200024.63999999998</v>
      </c>
    </row>
    <row r="156" spans="1:12" x14ac:dyDescent="0.25">
      <c r="A156" s="15" t="s">
        <v>189</v>
      </c>
      <c r="B156" s="15" t="s">
        <v>189</v>
      </c>
      <c r="C156" s="15" t="s">
        <v>18</v>
      </c>
      <c r="D156" s="16" t="s">
        <v>183</v>
      </c>
      <c r="E156" s="15" t="s">
        <v>285</v>
      </c>
      <c r="F156" s="15" t="s">
        <v>18</v>
      </c>
      <c r="G156" s="15" t="s">
        <v>206</v>
      </c>
      <c r="H156" s="27" t="s">
        <v>213</v>
      </c>
      <c r="I156" s="28">
        <v>2160</v>
      </c>
      <c r="J156" s="27">
        <v>455.3</v>
      </c>
      <c r="K156" s="27">
        <v>983448</v>
      </c>
      <c r="L156" s="39">
        <v>983365.33</v>
      </c>
    </row>
    <row r="157" spans="1:12" x14ac:dyDescent="0.25">
      <c r="A157" s="15" t="s">
        <v>189</v>
      </c>
      <c r="B157" s="15" t="s">
        <v>189</v>
      </c>
      <c r="C157" s="15" t="s">
        <v>18</v>
      </c>
      <c r="D157" s="16" t="s">
        <v>183</v>
      </c>
      <c r="E157" s="15" t="s">
        <v>285</v>
      </c>
      <c r="F157" s="15" t="s">
        <v>18</v>
      </c>
      <c r="G157" s="15" t="s">
        <v>208</v>
      </c>
      <c r="H157" s="27" t="s">
        <v>214</v>
      </c>
      <c r="I157" s="28">
        <v>1</v>
      </c>
      <c r="J157" s="27">
        <v>301192</v>
      </c>
      <c r="K157" s="27">
        <v>301192</v>
      </c>
      <c r="L157" s="39">
        <v>301165.59999999998</v>
      </c>
    </row>
    <row r="158" spans="1:12" x14ac:dyDescent="0.25">
      <c r="A158" s="15" t="s">
        <v>189</v>
      </c>
      <c r="B158" s="15" t="s">
        <v>189</v>
      </c>
      <c r="C158" s="15" t="s">
        <v>18</v>
      </c>
      <c r="D158" s="16" t="s">
        <v>183</v>
      </c>
      <c r="E158" s="15" t="s">
        <v>285</v>
      </c>
      <c r="F158" s="15" t="s">
        <v>18</v>
      </c>
      <c r="G158" s="15" t="s">
        <v>210</v>
      </c>
      <c r="H158" s="27" t="s">
        <v>215</v>
      </c>
      <c r="I158" s="28">
        <v>460</v>
      </c>
      <c r="J158" s="27">
        <v>449</v>
      </c>
      <c r="K158" s="27">
        <v>206540</v>
      </c>
      <c r="L158" s="39">
        <v>206523.58</v>
      </c>
    </row>
    <row r="159" spans="1:12" x14ac:dyDescent="0.25">
      <c r="A159" s="15" t="s">
        <v>189</v>
      </c>
      <c r="B159" s="15" t="s">
        <v>189</v>
      </c>
      <c r="C159" s="15" t="s">
        <v>18</v>
      </c>
      <c r="D159" s="16" t="s">
        <v>183</v>
      </c>
      <c r="E159" s="15" t="s">
        <v>285</v>
      </c>
      <c r="F159" s="15" t="s">
        <v>18</v>
      </c>
      <c r="G159" s="15" t="s">
        <v>199</v>
      </c>
      <c r="H159" s="27" t="s">
        <v>200</v>
      </c>
      <c r="I159" s="28">
        <v>860</v>
      </c>
      <c r="J159" s="27">
        <v>381</v>
      </c>
      <c r="K159" s="27">
        <v>327660</v>
      </c>
      <c r="L159" s="39">
        <v>327644.09000000003</v>
      </c>
    </row>
    <row r="160" spans="1:12" x14ac:dyDescent="0.25">
      <c r="A160" s="15" t="s">
        <v>189</v>
      </c>
      <c r="B160" s="15" t="s">
        <v>189</v>
      </c>
      <c r="C160" s="15" t="s">
        <v>18</v>
      </c>
      <c r="D160" s="16" t="s">
        <v>183</v>
      </c>
      <c r="E160" s="15" t="s">
        <v>285</v>
      </c>
      <c r="F160" s="15" t="s">
        <v>18</v>
      </c>
      <c r="G160" s="15" t="s">
        <v>220</v>
      </c>
      <c r="H160" s="27" t="s">
        <v>221</v>
      </c>
      <c r="I160" s="31">
        <v>284</v>
      </c>
      <c r="J160" s="27">
        <v>186.16</v>
      </c>
      <c r="K160" s="27">
        <v>52869.440000000002</v>
      </c>
      <c r="L160" s="39">
        <v>52803.99</v>
      </c>
    </row>
    <row r="161" spans="1:12" x14ac:dyDescent="0.25">
      <c r="A161" s="15" t="s">
        <v>189</v>
      </c>
      <c r="B161" s="15" t="s">
        <v>189</v>
      </c>
      <c r="C161" s="15" t="s">
        <v>18</v>
      </c>
      <c r="D161" s="16" t="s">
        <v>183</v>
      </c>
      <c r="E161" s="15" t="s">
        <v>285</v>
      </c>
      <c r="F161" s="15" t="s">
        <v>18</v>
      </c>
      <c r="G161" s="15" t="s">
        <v>216</v>
      </c>
      <c r="H161" s="27" t="s">
        <v>217</v>
      </c>
      <c r="I161" s="28">
        <v>68</v>
      </c>
      <c r="J161" s="27">
        <v>213.08</v>
      </c>
      <c r="K161" s="27">
        <v>14489.44</v>
      </c>
      <c r="L161" s="39">
        <v>14375.56</v>
      </c>
    </row>
    <row r="162" spans="1:12" x14ac:dyDescent="0.25">
      <c r="A162" s="15" t="s">
        <v>189</v>
      </c>
      <c r="B162" s="15" t="s">
        <v>189</v>
      </c>
      <c r="C162" s="15" t="s">
        <v>18</v>
      </c>
      <c r="D162" s="16" t="s">
        <v>183</v>
      </c>
      <c r="E162" s="15" t="s">
        <v>285</v>
      </c>
      <c r="F162" s="15" t="s">
        <v>18</v>
      </c>
      <c r="G162" s="15" t="s">
        <v>218</v>
      </c>
      <c r="H162" s="27" t="s">
        <v>219</v>
      </c>
      <c r="I162" s="28">
        <v>73</v>
      </c>
      <c r="J162" s="27">
        <v>3690</v>
      </c>
      <c r="K162" s="27">
        <v>269370</v>
      </c>
      <c r="L162" s="39">
        <v>269300.34999999998</v>
      </c>
    </row>
    <row r="163" spans="1:12" x14ac:dyDescent="0.25">
      <c r="A163" s="15" t="s">
        <v>190</v>
      </c>
      <c r="B163" s="15" t="s">
        <v>189</v>
      </c>
      <c r="C163" s="15" t="s">
        <v>192</v>
      </c>
      <c r="D163" s="1" t="s">
        <v>65</v>
      </c>
      <c r="E163" s="15" t="s">
        <v>286</v>
      </c>
      <c r="F163" s="15" t="s">
        <v>192</v>
      </c>
      <c r="G163" s="15" t="s">
        <v>206</v>
      </c>
      <c r="H163" s="27" t="s">
        <v>213</v>
      </c>
      <c r="I163" s="28">
        <v>5000</v>
      </c>
      <c r="J163" s="27">
        <v>455.3</v>
      </c>
      <c r="K163" s="27">
        <v>2276500</v>
      </c>
      <c r="L163" s="39">
        <v>2276490.52</v>
      </c>
    </row>
    <row r="164" spans="1:12" x14ac:dyDescent="0.25">
      <c r="A164" s="15" t="s">
        <v>190</v>
      </c>
      <c r="B164" s="15" t="s">
        <v>189</v>
      </c>
      <c r="C164" s="15" t="s">
        <v>192</v>
      </c>
      <c r="D164" s="1" t="s">
        <v>65</v>
      </c>
      <c r="E164" s="15" t="s">
        <v>286</v>
      </c>
      <c r="F164" s="15" t="s">
        <v>192</v>
      </c>
      <c r="G164" s="15" t="s">
        <v>208</v>
      </c>
      <c r="H164" s="27" t="s">
        <v>214</v>
      </c>
      <c r="I164" s="28">
        <v>1</v>
      </c>
      <c r="J164" s="27">
        <v>354232</v>
      </c>
      <c r="K164" s="27">
        <v>354232</v>
      </c>
      <c r="L164" s="39">
        <v>354223.43</v>
      </c>
    </row>
    <row r="165" spans="1:12" x14ac:dyDescent="0.25">
      <c r="A165" s="15" t="s">
        <v>190</v>
      </c>
      <c r="B165" s="15" t="s">
        <v>189</v>
      </c>
      <c r="C165" s="15" t="s">
        <v>192</v>
      </c>
      <c r="D165" s="1" t="s">
        <v>65</v>
      </c>
      <c r="E165" s="15" t="s">
        <v>286</v>
      </c>
      <c r="F165" s="15" t="s">
        <v>192</v>
      </c>
      <c r="G165" s="15" t="s">
        <v>210</v>
      </c>
      <c r="H165" s="27" t="s">
        <v>215</v>
      </c>
      <c r="I165" s="28">
        <v>180</v>
      </c>
      <c r="J165" s="27">
        <v>449</v>
      </c>
      <c r="K165" s="27">
        <v>80820</v>
      </c>
      <c r="L165" s="39">
        <v>80795.78</v>
      </c>
    </row>
    <row r="166" spans="1:12" x14ac:dyDescent="0.25">
      <c r="A166" s="15" t="s">
        <v>190</v>
      </c>
      <c r="B166" s="15" t="s">
        <v>189</v>
      </c>
      <c r="C166" s="15" t="s">
        <v>192</v>
      </c>
      <c r="D166" s="1" t="s">
        <v>65</v>
      </c>
      <c r="E166" s="15" t="s">
        <v>286</v>
      </c>
      <c r="F166" s="15" t="s">
        <v>192</v>
      </c>
      <c r="G166" s="15" t="s">
        <v>216</v>
      </c>
      <c r="H166" s="27" t="s">
        <v>217</v>
      </c>
      <c r="I166" s="28">
        <v>119</v>
      </c>
      <c r="J166" s="27">
        <v>213.08</v>
      </c>
      <c r="K166" s="27">
        <v>25356.52</v>
      </c>
      <c r="L166" s="39">
        <v>25353.69</v>
      </c>
    </row>
    <row r="167" spans="1:12" x14ac:dyDescent="0.25">
      <c r="A167" s="15" t="s">
        <v>189</v>
      </c>
      <c r="B167" s="15" t="s">
        <v>189</v>
      </c>
      <c r="C167" s="15" t="s">
        <v>195</v>
      </c>
      <c r="D167" s="16" t="s">
        <v>154</v>
      </c>
      <c r="E167" s="15" t="s">
        <v>287</v>
      </c>
      <c r="F167" s="15" t="s">
        <v>195</v>
      </c>
      <c r="G167" s="15" t="s">
        <v>206</v>
      </c>
      <c r="H167" s="27" t="s">
        <v>213</v>
      </c>
      <c r="I167" s="28">
        <v>2398</v>
      </c>
      <c r="J167" s="27">
        <v>455.30000000000007</v>
      </c>
      <c r="K167" s="27">
        <v>1091809.4000000001</v>
      </c>
      <c r="L167" s="39">
        <v>1091774.19</v>
      </c>
    </row>
    <row r="168" spans="1:12" x14ac:dyDescent="0.25">
      <c r="A168" s="15" t="s">
        <v>189</v>
      </c>
      <c r="B168" s="15" t="s">
        <v>189</v>
      </c>
      <c r="C168" s="15" t="s">
        <v>195</v>
      </c>
      <c r="D168" s="16" t="s">
        <v>154</v>
      </c>
      <c r="E168" s="15" t="s">
        <v>287</v>
      </c>
      <c r="F168" s="15" t="s">
        <v>195</v>
      </c>
      <c r="G168" s="15" t="s">
        <v>208</v>
      </c>
      <c r="H168" s="27" t="s">
        <v>214</v>
      </c>
      <c r="I168" s="28">
        <v>1</v>
      </c>
      <c r="J168" s="27">
        <v>354232</v>
      </c>
      <c r="K168" s="27">
        <v>354232</v>
      </c>
      <c r="L168" s="39">
        <v>353919.37</v>
      </c>
    </row>
    <row r="169" spans="1:12" x14ac:dyDescent="0.25">
      <c r="A169" s="15" t="s">
        <v>189</v>
      </c>
      <c r="B169" s="15" t="s">
        <v>189</v>
      </c>
      <c r="C169" s="15" t="s">
        <v>195</v>
      </c>
      <c r="D169" s="16" t="s">
        <v>154</v>
      </c>
      <c r="E169" s="15" t="s">
        <v>287</v>
      </c>
      <c r="F169" s="15" t="s">
        <v>195</v>
      </c>
      <c r="G169" s="15" t="s">
        <v>210</v>
      </c>
      <c r="H169" s="27" t="s">
        <v>215</v>
      </c>
      <c r="I169" s="28">
        <v>570</v>
      </c>
      <c r="J169" s="27">
        <v>449</v>
      </c>
      <c r="K169" s="27">
        <v>255930</v>
      </c>
      <c r="L169" s="39">
        <v>255838.01</v>
      </c>
    </row>
    <row r="170" spans="1:12" x14ac:dyDescent="0.25">
      <c r="A170" s="15" t="s">
        <v>189</v>
      </c>
      <c r="B170" s="15" t="s">
        <v>189</v>
      </c>
      <c r="C170" s="15" t="s">
        <v>195</v>
      </c>
      <c r="D170" s="16" t="s">
        <v>154</v>
      </c>
      <c r="E170" s="15" t="s">
        <v>287</v>
      </c>
      <c r="F170" s="15" t="s">
        <v>195</v>
      </c>
      <c r="G170" s="15" t="s">
        <v>216</v>
      </c>
      <c r="H170" s="27" t="s">
        <v>217</v>
      </c>
      <c r="I170" s="28">
        <v>124</v>
      </c>
      <c r="J170" s="27">
        <v>213.08</v>
      </c>
      <c r="K170" s="27">
        <v>26421.920000000002</v>
      </c>
      <c r="L170" s="39">
        <v>25470.3</v>
      </c>
    </row>
    <row r="171" spans="1:12" x14ac:dyDescent="0.25">
      <c r="A171" s="15" t="s">
        <v>189</v>
      </c>
      <c r="B171" s="15" t="s">
        <v>189</v>
      </c>
      <c r="C171" s="15" t="s">
        <v>9</v>
      </c>
      <c r="D171" s="16" t="s">
        <v>172</v>
      </c>
      <c r="E171" s="15" t="s">
        <v>288</v>
      </c>
      <c r="F171" s="15" t="s">
        <v>9</v>
      </c>
      <c r="G171" s="15" t="s">
        <v>201</v>
      </c>
      <c r="H171" s="27" t="s">
        <v>202</v>
      </c>
      <c r="I171" s="28">
        <v>450</v>
      </c>
      <c r="J171" s="27">
        <v>509</v>
      </c>
      <c r="K171" s="27">
        <v>229050</v>
      </c>
      <c r="L171" s="39">
        <v>228612.97999999998</v>
      </c>
    </row>
    <row r="172" spans="1:12" x14ac:dyDescent="0.25">
      <c r="A172" s="15" t="s">
        <v>189</v>
      </c>
      <c r="B172" s="15" t="s">
        <v>189</v>
      </c>
      <c r="C172" s="15" t="s">
        <v>9</v>
      </c>
      <c r="D172" s="16" t="s">
        <v>172</v>
      </c>
      <c r="E172" s="15" t="s">
        <v>288</v>
      </c>
      <c r="F172" s="15" t="s">
        <v>9</v>
      </c>
      <c r="G172" s="15" t="s">
        <v>319</v>
      </c>
      <c r="H172" s="27" t="s">
        <v>205</v>
      </c>
      <c r="I172" s="28">
        <v>3570</v>
      </c>
      <c r="J172" s="27">
        <v>381</v>
      </c>
      <c r="K172" s="27">
        <v>1360170</v>
      </c>
      <c r="L172" s="39">
        <v>1359470.7400000002</v>
      </c>
    </row>
    <row r="173" spans="1:12" x14ac:dyDescent="0.25">
      <c r="A173" s="15" t="s">
        <v>189</v>
      </c>
      <c r="B173" s="15" t="s">
        <v>189</v>
      </c>
      <c r="C173" s="15" t="s">
        <v>11</v>
      </c>
      <c r="D173" s="16" t="s">
        <v>176</v>
      </c>
      <c r="E173" s="15" t="s">
        <v>289</v>
      </c>
      <c r="F173" s="15" t="s">
        <v>11</v>
      </c>
      <c r="G173" s="15" t="s">
        <v>206</v>
      </c>
      <c r="H173" s="27" t="s">
        <v>213</v>
      </c>
      <c r="I173" s="28">
        <v>6204</v>
      </c>
      <c r="J173" s="27">
        <v>455.3</v>
      </c>
      <c r="K173" s="27">
        <v>2824681.2</v>
      </c>
      <c r="L173" s="39">
        <v>2824680.9699999997</v>
      </c>
    </row>
    <row r="174" spans="1:12" x14ac:dyDescent="0.25">
      <c r="A174" s="15" t="s">
        <v>189</v>
      </c>
      <c r="B174" s="15" t="s">
        <v>189</v>
      </c>
      <c r="C174" s="15" t="s">
        <v>11</v>
      </c>
      <c r="D174" s="16" t="s">
        <v>176</v>
      </c>
      <c r="E174" s="15" t="s">
        <v>289</v>
      </c>
      <c r="F174" s="15" t="s">
        <v>11</v>
      </c>
      <c r="G174" s="15" t="s">
        <v>222</v>
      </c>
      <c r="H174" s="27" t="s">
        <v>223</v>
      </c>
      <c r="I174" s="28">
        <v>350</v>
      </c>
      <c r="J174" s="27">
        <v>1322</v>
      </c>
      <c r="K174" s="27">
        <v>462700</v>
      </c>
      <c r="L174" s="39">
        <v>462689.22</v>
      </c>
    </row>
    <row r="175" spans="1:12" x14ac:dyDescent="0.25">
      <c r="A175" s="15" t="s">
        <v>189</v>
      </c>
      <c r="B175" s="15" t="s">
        <v>189</v>
      </c>
      <c r="C175" s="15" t="s">
        <v>11</v>
      </c>
      <c r="D175" s="16" t="s">
        <v>176</v>
      </c>
      <c r="E175" s="15" t="s">
        <v>289</v>
      </c>
      <c r="F175" s="15" t="s">
        <v>11</v>
      </c>
      <c r="G175" s="15" t="s">
        <v>208</v>
      </c>
      <c r="H175" s="27" t="s">
        <v>214</v>
      </c>
      <c r="I175" s="28">
        <v>1</v>
      </c>
      <c r="J175" s="27">
        <v>301192</v>
      </c>
      <c r="K175" s="27">
        <v>301192</v>
      </c>
      <c r="L175" s="39">
        <v>301187.49</v>
      </c>
    </row>
    <row r="176" spans="1:12" x14ac:dyDescent="0.25">
      <c r="A176" s="15" t="s">
        <v>189</v>
      </c>
      <c r="B176" s="15" t="s">
        <v>189</v>
      </c>
      <c r="C176" s="15" t="s">
        <v>11</v>
      </c>
      <c r="D176" s="16" t="s">
        <v>176</v>
      </c>
      <c r="E176" s="15" t="s">
        <v>289</v>
      </c>
      <c r="F176" s="15" t="s">
        <v>11</v>
      </c>
      <c r="G176" s="15" t="s">
        <v>216</v>
      </c>
      <c r="H176" s="27" t="s">
        <v>217</v>
      </c>
      <c r="I176" s="28">
        <v>235</v>
      </c>
      <c r="J176" s="27">
        <v>213.08</v>
      </c>
      <c r="K176" s="27">
        <v>50073.8</v>
      </c>
      <c r="L176" s="39">
        <v>50066.03</v>
      </c>
    </row>
    <row r="177" spans="1:12" x14ac:dyDescent="0.25">
      <c r="A177" s="15" t="s">
        <v>189</v>
      </c>
      <c r="B177" s="15" t="s">
        <v>189</v>
      </c>
      <c r="C177" s="15" t="s">
        <v>11</v>
      </c>
      <c r="D177" s="16" t="s">
        <v>176</v>
      </c>
      <c r="E177" s="15" t="s">
        <v>289</v>
      </c>
      <c r="F177" s="15" t="s">
        <v>11</v>
      </c>
      <c r="G177" s="15" t="s">
        <v>218</v>
      </c>
      <c r="H177" s="27" t="s">
        <v>219</v>
      </c>
      <c r="I177" s="28">
        <v>269</v>
      </c>
      <c r="J177" s="27">
        <v>3690</v>
      </c>
      <c r="K177" s="27">
        <v>992610</v>
      </c>
      <c r="L177" s="39">
        <v>992607.91</v>
      </c>
    </row>
    <row r="178" spans="1:12" x14ac:dyDescent="0.25">
      <c r="A178" s="15" t="s">
        <v>189</v>
      </c>
      <c r="B178" s="15" t="s">
        <v>189</v>
      </c>
      <c r="C178" s="15" t="s">
        <v>16</v>
      </c>
      <c r="D178" s="16" t="s">
        <v>143</v>
      </c>
      <c r="E178" s="15" t="s">
        <v>290</v>
      </c>
      <c r="F178" s="15" t="s">
        <v>16</v>
      </c>
      <c r="G178" s="15" t="s">
        <v>206</v>
      </c>
      <c r="H178" s="27" t="s">
        <v>213</v>
      </c>
      <c r="I178" s="28">
        <v>3000</v>
      </c>
      <c r="J178" s="27">
        <v>455.3</v>
      </c>
      <c r="K178" s="27">
        <v>1365900</v>
      </c>
      <c r="L178" s="39">
        <v>1365970.7</v>
      </c>
    </row>
    <row r="179" spans="1:12" x14ac:dyDescent="0.25">
      <c r="A179" s="15" t="s">
        <v>189</v>
      </c>
      <c r="B179" s="15" t="s">
        <v>189</v>
      </c>
      <c r="C179" s="15" t="s">
        <v>16</v>
      </c>
      <c r="D179" s="16" t="s">
        <v>143</v>
      </c>
      <c r="E179" s="15" t="s">
        <v>290</v>
      </c>
      <c r="F179" s="15" t="s">
        <v>16</v>
      </c>
      <c r="G179" s="15" t="s">
        <v>216</v>
      </c>
      <c r="H179" s="27" t="s">
        <v>217</v>
      </c>
      <c r="I179" s="28">
        <v>76</v>
      </c>
      <c r="J179" s="27">
        <v>213.08</v>
      </c>
      <c r="K179" s="27">
        <v>16194.080000000002</v>
      </c>
      <c r="L179" s="39">
        <v>16117.18</v>
      </c>
    </row>
    <row r="180" spans="1:12" x14ac:dyDescent="0.25">
      <c r="A180" s="15" t="s">
        <v>189</v>
      </c>
      <c r="B180" s="15" t="s">
        <v>189</v>
      </c>
      <c r="C180" s="15" t="s">
        <v>2</v>
      </c>
      <c r="D180" s="16" t="s">
        <v>148</v>
      </c>
      <c r="E180" s="15" t="s">
        <v>291</v>
      </c>
      <c r="F180" s="15" t="s">
        <v>2</v>
      </c>
      <c r="G180" s="15" t="s">
        <v>206</v>
      </c>
      <c r="H180" s="27" t="s">
        <v>213</v>
      </c>
      <c r="I180" s="28">
        <v>3000</v>
      </c>
      <c r="J180" s="27">
        <v>455.3</v>
      </c>
      <c r="K180" s="27">
        <v>1365900</v>
      </c>
      <c r="L180" s="39">
        <v>1365916.1400000001</v>
      </c>
    </row>
    <row r="181" spans="1:12" x14ac:dyDescent="0.25">
      <c r="A181" s="15" t="s">
        <v>189</v>
      </c>
      <c r="B181" s="15" t="s">
        <v>189</v>
      </c>
      <c r="C181" s="15" t="s">
        <v>2</v>
      </c>
      <c r="D181" s="16" t="s">
        <v>148</v>
      </c>
      <c r="E181" s="15" t="s">
        <v>291</v>
      </c>
      <c r="F181" s="15" t="s">
        <v>2</v>
      </c>
      <c r="G181" s="15" t="s">
        <v>208</v>
      </c>
      <c r="H181" s="27" t="s">
        <v>214</v>
      </c>
      <c r="I181" s="28">
        <v>1</v>
      </c>
      <c r="J181" s="27">
        <v>301192</v>
      </c>
      <c r="K181" s="27">
        <v>301192</v>
      </c>
      <c r="L181" s="39">
        <v>301126.59000000003</v>
      </c>
    </row>
    <row r="182" spans="1:12" x14ac:dyDescent="0.25">
      <c r="A182" s="15" t="s">
        <v>189</v>
      </c>
      <c r="B182" s="15" t="s">
        <v>189</v>
      </c>
      <c r="C182" s="15" t="s">
        <v>2</v>
      </c>
      <c r="D182" s="16" t="s">
        <v>148</v>
      </c>
      <c r="E182" s="15" t="s">
        <v>291</v>
      </c>
      <c r="F182" s="15" t="s">
        <v>2</v>
      </c>
      <c r="G182" s="15" t="s">
        <v>210</v>
      </c>
      <c r="H182" s="27" t="s">
        <v>215</v>
      </c>
      <c r="I182" s="28">
        <v>480</v>
      </c>
      <c r="J182" s="27">
        <v>449</v>
      </c>
      <c r="K182" s="27">
        <v>215520</v>
      </c>
      <c r="L182" s="39">
        <v>215445.11</v>
      </c>
    </row>
    <row r="183" spans="1:12" x14ac:dyDescent="0.25">
      <c r="A183" s="15" t="s">
        <v>189</v>
      </c>
      <c r="B183" s="15" t="s">
        <v>189</v>
      </c>
      <c r="C183" s="15" t="s">
        <v>2</v>
      </c>
      <c r="D183" s="16" t="s">
        <v>148</v>
      </c>
      <c r="E183" s="15" t="s">
        <v>291</v>
      </c>
      <c r="F183" s="15" t="s">
        <v>2</v>
      </c>
      <c r="G183" s="15" t="s">
        <v>201</v>
      </c>
      <c r="H183" s="27" t="s">
        <v>202</v>
      </c>
      <c r="I183" s="28">
        <v>25</v>
      </c>
      <c r="J183" s="27">
        <v>509</v>
      </c>
      <c r="K183" s="27">
        <v>12725</v>
      </c>
      <c r="L183" s="39">
        <v>12724.85</v>
      </c>
    </row>
    <row r="184" spans="1:12" x14ac:dyDescent="0.25">
      <c r="A184" s="15" t="s">
        <v>189</v>
      </c>
      <c r="B184" s="15" t="s">
        <v>189</v>
      </c>
      <c r="C184" s="15" t="s">
        <v>2</v>
      </c>
      <c r="D184" s="16" t="s">
        <v>148</v>
      </c>
      <c r="E184" s="15" t="s">
        <v>291</v>
      </c>
      <c r="F184" s="15" t="s">
        <v>2</v>
      </c>
      <c r="G184" s="15" t="s">
        <v>220</v>
      </c>
      <c r="H184" s="27" t="s">
        <v>221</v>
      </c>
      <c r="I184" s="28">
        <v>385</v>
      </c>
      <c r="J184" s="27">
        <v>186.16000000000003</v>
      </c>
      <c r="K184" s="27">
        <v>71671.600000000006</v>
      </c>
      <c r="L184" s="39">
        <v>71654.260000000009</v>
      </c>
    </row>
    <row r="185" spans="1:12" x14ac:dyDescent="0.25">
      <c r="A185" s="15" t="s">
        <v>189</v>
      </c>
      <c r="B185" s="15" t="s">
        <v>189</v>
      </c>
      <c r="C185" s="15" t="s">
        <v>2</v>
      </c>
      <c r="D185" s="16" t="s">
        <v>148</v>
      </c>
      <c r="E185" s="15" t="s">
        <v>291</v>
      </c>
      <c r="F185" s="15" t="s">
        <v>2</v>
      </c>
      <c r="G185" s="15" t="s">
        <v>216</v>
      </c>
      <c r="H185" s="27" t="s">
        <v>217</v>
      </c>
      <c r="I185" s="28">
        <v>83</v>
      </c>
      <c r="J185" s="27">
        <v>213.07999999999998</v>
      </c>
      <c r="K185" s="27">
        <v>17685.64</v>
      </c>
      <c r="L185" s="39">
        <v>17513.73</v>
      </c>
    </row>
    <row r="186" spans="1:12" x14ac:dyDescent="0.25">
      <c r="A186" s="15" t="s">
        <v>189</v>
      </c>
      <c r="B186" s="15" t="s">
        <v>189</v>
      </c>
      <c r="C186" s="15" t="s">
        <v>2</v>
      </c>
      <c r="D186" s="16" t="s">
        <v>148</v>
      </c>
      <c r="E186" s="15" t="s">
        <v>291</v>
      </c>
      <c r="F186" s="15" t="s">
        <v>2</v>
      </c>
      <c r="G186" s="15" t="s">
        <v>218</v>
      </c>
      <c r="H186" s="27" t="s">
        <v>219</v>
      </c>
      <c r="I186" s="28">
        <v>313</v>
      </c>
      <c r="J186" s="27">
        <v>3690</v>
      </c>
      <c r="K186" s="27">
        <v>1154970</v>
      </c>
      <c r="L186" s="39">
        <v>1154548.5</v>
      </c>
    </row>
    <row r="187" spans="1:12" x14ac:dyDescent="0.25">
      <c r="A187" s="15" t="s">
        <v>189</v>
      </c>
      <c r="B187" s="15" t="s">
        <v>189</v>
      </c>
      <c r="C187" s="15" t="s">
        <v>6</v>
      </c>
      <c r="D187" s="16" t="s">
        <v>153</v>
      </c>
      <c r="E187" s="15" t="s">
        <v>292</v>
      </c>
      <c r="F187" s="15" t="s">
        <v>6</v>
      </c>
      <c r="G187" s="15" t="s">
        <v>206</v>
      </c>
      <c r="H187" s="27" t="s">
        <v>213</v>
      </c>
      <c r="I187" s="28">
        <v>4044</v>
      </c>
      <c r="J187" s="27">
        <v>455.3</v>
      </c>
      <c r="K187" s="27">
        <v>1841233.2</v>
      </c>
      <c r="L187" s="39">
        <v>1841226.32</v>
      </c>
    </row>
    <row r="188" spans="1:12" x14ac:dyDescent="0.25">
      <c r="A188" s="15" t="s">
        <v>189</v>
      </c>
      <c r="B188" s="15" t="s">
        <v>189</v>
      </c>
      <c r="C188" s="15" t="s">
        <v>6</v>
      </c>
      <c r="D188" s="16" t="s">
        <v>153</v>
      </c>
      <c r="E188" s="15" t="s">
        <v>292</v>
      </c>
      <c r="F188" s="15" t="s">
        <v>6</v>
      </c>
      <c r="G188" s="15" t="s">
        <v>210</v>
      </c>
      <c r="H188" s="27" t="s">
        <v>215</v>
      </c>
      <c r="I188" s="28">
        <v>541</v>
      </c>
      <c r="J188" s="27">
        <v>449</v>
      </c>
      <c r="K188" s="27">
        <v>242909</v>
      </c>
      <c r="L188" s="39">
        <v>242905.27000000002</v>
      </c>
    </row>
    <row r="189" spans="1:12" x14ac:dyDescent="0.25">
      <c r="A189" s="15" t="s">
        <v>189</v>
      </c>
      <c r="B189" s="15" t="s">
        <v>189</v>
      </c>
      <c r="C189" s="15" t="s">
        <v>6</v>
      </c>
      <c r="D189" s="16" t="s">
        <v>153</v>
      </c>
      <c r="E189" s="15" t="s">
        <v>292</v>
      </c>
      <c r="F189" s="15" t="s">
        <v>6</v>
      </c>
      <c r="G189" s="15" t="s">
        <v>216</v>
      </c>
      <c r="H189" s="27" t="s">
        <v>217</v>
      </c>
      <c r="I189" s="28">
        <v>111</v>
      </c>
      <c r="J189" s="27">
        <v>213.08</v>
      </c>
      <c r="K189" s="27">
        <v>23651.88</v>
      </c>
      <c r="L189" s="39">
        <v>23622.86</v>
      </c>
    </row>
    <row r="190" spans="1:12" x14ac:dyDescent="0.25">
      <c r="A190" s="15" t="s">
        <v>189</v>
      </c>
      <c r="B190" s="15" t="s">
        <v>189</v>
      </c>
      <c r="C190" s="15" t="s">
        <v>16</v>
      </c>
      <c r="D190" s="16" t="s">
        <v>144</v>
      </c>
      <c r="E190" s="15" t="s">
        <v>293</v>
      </c>
      <c r="F190" s="15" t="s">
        <v>16</v>
      </c>
      <c r="G190" s="15" t="s">
        <v>206</v>
      </c>
      <c r="H190" s="27" t="s">
        <v>213</v>
      </c>
      <c r="I190" s="28">
        <v>3000</v>
      </c>
      <c r="J190" s="27">
        <v>455.3</v>
      </c>
      <c r="K190" s="27">
        <v>1365900</v>
      </c>
      <c r="L190" s="39">
        <v>1366226.2999999998</v>
      </c>
    </row>
    <row r="191" spans="1:12" x14ac:dyDescent="0.25">
      <c r="A191" s="15" t="s">
        <v>189</v>
      </c>
      <c r="B191" s="15" t="s">
        <v>189</v>
      </c>
      <c r="C191" s="15" t="s">
        <v>16</v>
      </c>
      <c r="D191" s="16" t="s">
        <v>144</v>
      </c>
      <c r="E191" s="15" t="s">
        <v>293</v>
      </c>
      <c r="F191" s="15" t="s">
        <v>16</v>
      </c>
      <c r="G191" s="15" t="s">
        <v>216</v>
      </c>
      <c r="H191" s="27" t="s">
        <v>217</v>
      </c>
      <c r="I191" s="28">
        <v>76</v>
      </c>
      <c r="J191" s="27">
        <v>213.08</v>
      </c>
      <c r="K191" s="27">
        <v>16194.080000000002</v>
      </c>
      <c r="L191" s="39">
        <v>15866.56</v>
      </c>
    </row>
    <row r="192" spans="1:12" x14ac:dyDescent="0.25">
      <c r="A192" s="15" t="s">
        <v>189</v>
      </c>
      <c r="B192" s="15" t="s">
        <v>189</v>
      </c>
      <c r="C192" s="15" t="s">
        <v>3</v>
      </c>
      <c r="D192" s="16" t="s">
        <v>150</v>
      </c>
      <c r="E192" s="15" t="s">
        <v>294</v>
      </c>
      <c r="F192" s="15" t="s">
        <v>3</v>
      </c>
      <c r="G192" s="15" t="s">
        <v>210</v>
      </c>
      <c r="H192" s="27" t="s">
        <v>215</v>
      </c>
      <c r="I192" s="28">
        <v>241</v>
      </c>
      <c r="J192" s="27">
        <v>449</v>
      </c>
      <c r="K192" s="27">
        <v>108209</v>
      </c>
      <c r="L192" s="39">
        <v>108208.94</v>
      </c>
    </row>
    <row r="193" spans="1:12" x14ac:dyDescent="0.25">
      <c r="A193" s="15" t="s">
        <v>189</v>
      </c>
      <c r="B193" s="15" t="s">
        <v>189</v>
      </c>
      <c r="C193" s="15" t="s">
        <v>3</v>
      </c>
      <c r="D193" s="16" t="s">
        <v>150</v>
      </c>
      <c r="E193" s="15" t="s">
        <v>294</v>
      </c>
      <c r="F193" s="15" t="s">
        <v>3</v>
      </c>
      <c r="G193" s="15" t="s">
        <v>216</v>
      </c>
      <c r="H193" s="27" t="s">
        <v>217</v>
      </c>
      <c r="I193" s="28">
        <v>20</v>
      </c>
      <c r="J193" s="27">
        <v>213.08</v>
      </c>
      <c r="K193" s="27">
        <v>4261.6000000000004</v>
      </c>
      <c r="L193" s="39">
        <v>4261.6000000000004</v>
      </c>
    </row>
    <row r="194" spans="1:12" x14ac:dyDescent="0.25">
      <c r="A194" s="15" t="s">
        <v>189</v>
      </c>
      <c r="B194" s="15" t="s">
        <v>189</v>
      </c>
      <c r="C194" s="15" t="s">
        <v>3</v>
      </c>
      <c r="D194" s="16" t="s">
        <v>150</v>
      </c>
      <c r="E194" s="15" t="s">
        <v>294</v>
      </c>
      <c r="F194" s="15" t="s">
        <v>3</v>
      </c>
      <c r="G194" s="15" t="s">
        <v>317</v>
      </c>
      <c r="H194" s="27" t="s">
        <v>224</v>
      </c>
      <c r="I194" s="28">
        <v>666</v>
      </c>
      <c r="J194" s="27">
        <v>455.29999999999995</v>
      </c>
      <c r="K194" s="27">
        <v>303229.8</v>
      </c>
      <c r="L194" s="39">
        <v>303229.86</v>
      </c>
    </row>
    <row r="195" spans="1:12" x14ac:dyDescent="0.25">
      <c r="A195" s="15" t="s">
        <v>189</v>
      </c>
      <c r="B195" s="15" t="s">
        <v>189</v>
      </c>
      <c r="C195" s="15" t="s">
        <v>191</v>
      </c>
      <c r="D195" s="16" t="s">
        <v>163</v>
      </c>
      <c r="E195" s="15" t="s">
        <v>295</v>
      </c>
      <c r="F195" s="15" t="s">
        <v>191</v>
      </c>
      <c r="G195" s="15" t="s">
        <v>233</v>
      </c>
      <c r="H195" s="27" t="s">
        <v>234</v>
      </c>
      <c r="I195" s="28">
        <v>6000</v>
      </c>
      <c r="J195" s="27">
        <v>177.97</v>
      </c>
      <c r="K195" s="27">
        <v>1067820</v>
      </c>
      <c r="L195" s="39">
        <v>1067810.3999999999</v>
      </c>
    </row>
    <row r="196" spans="1:12" x14ac:dyDescent="0.25">
      <c r="A196" s="15" t="s">
        <v>189</v>
      </c>
      <c r="B196" s="15" t="s">
        <v>189</v>
      </c>
      <c r="C196" s="15" t="s">
        <v>7</v>
      </c>
      <c r="D196" s="16" t="s">
        <v>155</v>
      </c>
      <c r="E196" s="15" t="s">
        <v>296</v>
      </c>
      <c r="F196" s="15" t="s">
        <v>7</v>
      </c>
      <c r="G196" s="15" t="s">
        <v>206</v>
      </c>
      <c r="H196" s="27" t="s">
        <v>213</v>
      </c>
      <c r="I196" s="28">
        <v>5892</v>
      </c>
      <c r="J196" s="27">
        <v>455.3</v>
      </c>
      <c r="K196" s="27">
        <v>2682627.6</v>
      </c>
      <c r="L196" s="39">
        <v>2540454.63</v>
      </c>
    </row>
    <row r="197" spans="1:12" x14ac:dyDescent="0.25">
      <c r="A197" s="15" t="s">
        <v>189</v>
      </c>
      <c r="B197" s="15" t="s">
        <v>189</v>
      </c>
      <c r="C197" s="15" t="s">
        <v>7</v>
      </c>
      <c r="D197" s="16" t="s">
        <v>155</v>
      </c>
      <c r="E197" s="15" t="s">
        <v>296</v>
      </c>
      <c r="F197" s="15" t="s">
        <v>7</v>
      </c>
      <c r="G197" s="15" t="s">
        <v>208</v>
      </c>
      <c r="H197" s="27" t="s">
        <v>214</v>
      </c>
      <c r="I197" s="28">
        <v>1</v>
      </c>
      <c r="J197" s="27">
        <v>301192</v>
      </c>
      <c r="K197" s="27">
        <v>301192</v>
      </c>
      <c r="L197" s="39">
        <v>441680.98000000004</v>
      </c>
    </row>
    <row r="198" spans="1:12" x14ac:dyDescent="0.25">
      <c r="A198" s="15" t="s">
        <v>189</v>
      </c>
      <c r="B198" s="15" t="s">
        <v>189</v>
      </c>
      <c r="C198" s="15" t="s">
        <v>7</v>
      </c>
      <c r="D198" s="16" t="s">
        <v>155</v>
      </c>
      <c r="E198" s="15" t="s">
        <v>296</v>
      </c>
      <c r="F198" s="15" t="s">
        <v>7</v>
      </c>
      <c r="G198" s="15" t="s">
        <v>210</v>
      </c>
      <c r="H198" s="27" t="s">
        <v>215</v>
      </c>
      <c r="I198" s="28">
        <v>1316</v>
      </c>
      <c r="J198" s="27">
        <v>449</v>
      </c>
      <c r="K198" s="27">
        <v>590884</v>
      </c>
      <c r="L198" s="39">
        <v>590884.06999999995</v>
      </c>
    </row>
    <row r="199" spans="1:12" x14ac:dyDescent="0.25">
      <c r="A199" s="15" t="s">
        <v>189</v>
      </c>
      <c r="B199" s="15" t="s">
        <v>189</v>
      </c>
      <c r="C199" s="15" t="s">
        <v>7</v>
      </c>
      <c r="D199" s="16" t="s">
        <v>155</v>
      </c>
      <c r="E199" s="15" t="s">
        <v>296</v>
      </c>
      <c r="F199" s="15" t="s">
        <v>7</v>
      </c>
      <c r="G199" s="15" t="s">
        <v>220</v>
      </c>
      <c r="H199" s="27" t="s">
        <v>221</v>
      </c>
      <c r="I199" s="28">
        <v>350</v>
      </c>
      <c r="J199" s="27">
        <v>186.16</v>
      </c>
      <c r="K199" s="27">
        <v>65156</v>
      </c>
      <c r="L199" s="39">
        <v>65155.72</v>
      </c>
    </row>
    <row r="200" spans="1:12" x14ac:dyDescent="0.25">
      <c r="A200" s="15" t="s">
        <v>189</v>
      </c>
      <c r="B200" s="15" t="s">
        <v>189</v>
      </c>
      <c r="C200" s="15" t="s">
        <v>7</v>
      </c>
      <c r="D200" s="16" t="s">
        <v>155</v>
      </c>
      <c r="E200" s="15" t="s">
        <v>296</v>
      </c>
      <c r="F200" s="15" t="s">
        <v>7</v>
      </c>
      <c r="G200" s="15" t="s">
        <v>216</v>
      </c>
      <c r="H200" s="27" t="s">
        <v>217</v>
      </c>
      <c r="I200" s="28">
        <v>800</v>
      </c>
      <c r="J200" s="27">
        <v>213.08</v>
      </c>
      <c r="K200" s="27">
        <v>170464</v>
      </c>
      <c r="L200" s="39">
        <v>170464.29</v>
      </c>
    </row>
    <row r="201" spans="1:12" x14ac:dyDescent="0.25">
      <c r="A201" s="15" t="s">
        <v>189</v>
      </c>
      <c r="B201" s="15" t="s">
        <v>189</v>
      </c>
      <c r="C201" s="15" t="s">
        <v>7</v>
      </c>
      <c r="D201" s="16" t="s">
        <v>155</v>
      </c>
      <c r="E201" s="15" t="s">
        <v>296</v>
      </c>
      <c r="F201" s="15" t="s">
        <v>7</v>
      </c>
      <c r="G201" s="15" t="s">
        <v>218</v>
      </c>
      <c r="H201" s="27" t="s">
        <v>219</v>
      </c>
      <c r="I201" s="28">
        <v>237</v>
      </c>
      <c r="J201" s="27">
        <v>3690</v>
      </c>
      <c r="K201" s="27">
        <v>874530</v>
      </c>
      <c r="L201" s="39">
        <v>874529.98</v>
      </c>
    </row>
    <row r="202" spans="1:12" x14ac:dyDescent="0.25">
      <c r="A202" s="15" t="s">
        <v>190</v>
      </c>
      <c r="B202" s="15" t="s">
        <v>189</v>
      </c>
      <c r="C202" s="15" t="s">
        <v>196</v>
      </c>
      <c r="D202" s="1" t="s">
        <v>91</v>
      </c>
      <c r="E202" s="15" t="s">
        <v>297</v>
      </c>
      <c r="F202" s="15" t="s">
        <v>196</v>
      </c>
      <c r="G202" s="15" t="s">
        <v>222</v>
      </c>
      <c r="H202" s="27" t="s">
        <v>223</v>
      </c>
      <c r="I202" s="28">
        <v>200</v>
      </c>
      <c r="J202" s="27">
        <v>1322</v>
      </c>
      <c r="K202" s="27">
        <v>264400</v>
      </c>
      <c r="L202" s="39">
        <v>264305.15999999997</v>
      </c>
    </row>
    <row r="203" spans="1:12" x14ac:dyDescent="0.25">
      <c r="A203" s="15" t="s">
        <v>190</v>
      </c>
      <c r="B203" s="15" t="s">
        <v>189</v>
      </c>
      <c r="C203" s="20" t="s">
        <v>196</v>
      </c>
      <c r="D203" s="1" t="s">
        <v>91</v>
      </c>
      <c r="E203" s="15" t="s">
        <v>297</v>
      </c>
      <c r="F203" s="20" t="s">
        <v>196</v>
      </c>
      <c r="G203" s="15" t="s">
        <v>208</v>
      </c>
      <c r="H203" s="27" t="s">
        <v>214</v>
      </c>
      <c r="I203" s="28">
        <v>1</v>
      </c>
      <c r="J203" s="27">
        <v>301192</v>
      </c>
      <c r="K203" s="27">
        <v>301192</v>
      </c>
      <c r="L203" s="39"/>
    </row>
    <row r="204" spans="1:12" x14ac:dyDescent="0.25">
      <c r="A204" s="15" t="s">
        <v>190</v>
      </c>
      <c r="B204" s="15" t="s">
        <v>189</v>
      </c>
      <c r="C204" s="20" t="s">
        <v>196</v>
      </c>
      <c r="D204" s="1" t="s">
        <v>91</v>
      </c>
      <c r="E204" s="15" t="s">
        <v>297</v>
      </c>
      <c r="F204" s="20" t="s">
        <v>196</v>
      </c>
      <c r="G204" s="15" t="s">
        <v>220</v>
      </c>
      <c r="H204" s="27" t="s">
        <v>221</v>
      </c>
      <c r="I204" s="28">
        <v>406</v>
      </c>
      <c r="J204" s="27">
        <v>186.27687192118228</v>
      </c>
      <c r="K204" s="27">
        <v>75628.41</v>
      </c>
      <c r="L204" s="39">
        <v>75581.08</v>
      </c>
    </row>
    <row r="205" spans="1:12" x14ac:dyDescent="0.25">
      <c r="A205" s="15" t="s">
        <v>189</v>
      </c>
      <c r="B205" s="15" t="s">
        <v>189</v>
      </c>
      <c r="C205" s="20" t="s">
        <v>16</v>
      </c>
      <c r="D205" s="18" t="s">
        <v>142</v>
      </c>
      <c r="E205" s="15" t="s">
        <v>298</v>
      </c>
      <c r="F205" s="20" t="s">
        <v>16</v>
      </c>
      <c r="G205" s="15" t="s">
        <v>218</v>
      </c>
      <c r="H205" s="27" t="s">
        <v>219</v>
      </c>
      <c r="I205" s="28">
        <v>1302</v>
      </c>
      <c r="J205" s="27">
        <v>3690</v>
      </c>
      <c r="K205" s="27">
        <v>4804380</v>
      </c>
      <c r="L205" s="39">
        <v>4801873.5600000005</v>
      </c>
    </row>
    <row r="206" spans="1:12" x14ac:dyDescent="0.25">
      <c r="A206" s="15" t="s">
        <v>189</v>
      </c>
      <c r="B206" s="15" t="s">
        <v>189</v>
      </c>
      <c r="C206" s="20" t="s">
        <v>191</v>
      </c>
      <c r="D206" s="16" t="s">
        <v>164</v>
      </c>
      <c r="E206" s="15" t="s">
        <v>299</v>
      </c>
      <c r="F206" s="20" t="s">
        <v>191</v>
      </c>
      <c r="G206" s="15" t="s">
        <v>235</v>
      </c>
      <c r="H206" s="27" t="s">
        <v>236</v>
      </c>
      <c r="I206" s="28">
        <v>51000</v>
      </c>
      <c r="J206" s="27">
        <v>64.2</v>
      </c>
      <c r="K206" s="27">
        <v>3274200</v>
      </c>
      <c r="L206" s="39">
        <v>3274200</v>
      </c>
    </row>
    <row r="207" spans="1:12" x14ac:dyDescent="0.25">
      <c r="A207" s="15" t="s">
        <v>189</v>
      </c>
      <c r="B207" s="15" t="s">
        <v>189</v>
      </c>
      <c r="C207" s="20" t="s">
        <v>4</v>
      </c>
      <c r="D207" s="16" t="s">
        <v>151</v>
      </c>
      <c r="E207" s="15" t="s">
        <v>300</v>
      </c>
      <c r="F207" s="20" t="s">
        <v>4</v>
      </c>
      <c r="G207" s="15" t="s">
        <v>206</v>
      </c>
      <c r="H207" s="27" t="s">
        <v>213</v>
      </c>
      <c r="I207" s="28">
        <v>3302</v>
      </c>
      <c r="J207" s="27">
        <v>455.3</v>
      </c>
      <c r="K207" s="27">
        <v>1503400.6</v>
      </c>
      <c r="L207" s="39">
        <v>1504067.6099999999</v>
      </c>
    </row>
    <row r="208" spans="1:12" x14ac:dyDescent="0.25">
      <c r="A208" s="15" t="s">
        <v>189</v>
      </c>
      <c r="B208" s="15" t="s">
        <v>189</v>
      </c>
      <c r="C208" s="15" t="s">
        <v>4</v>
      </c>
      <c r="D208" s="16" t="s">
        <v>151</v>
      </c>
      <c r="E208" s="15" t="s">
        <v>300</v>
      </c>
      <c r="F208" s="15" t="s">
        <v>4</v>
      </c>
      <c r="G208" s="15" t="s">
        <v>208</v>
      </c>
      <c r="H208" s="27" t="s">
        <v>214</v>
      </c>
      <c r="I208" s="28">
        <v>1</v>
      </c>
      <c r="J208" s="27">
        <v>301192</v>
      </c>
      <c r="K208" s="27">
        <v>301192</v>
      </c>
      <c r="L208" s="39">
        <v>300882.87</v>
      </c>
    </row>
    <row r="209" spans="1:12" x14ac:dyDescent="0.25">
      <c r="A209" s="15" t="s">
        <v>189</v>
      </c>
      <c r="B209" s="15" t="s">
        <v>189</v>
      </c>
      <c r="C209" s="15" t="s">
        <v>4</v>
      </c>
      <c r="D209" s="16" t="s">
        <v>151</v>
      </c>
      <c r="E209" s="15" t="s">
        <v>300</v>
      </c>
      <c r="F209" s="15" t="s">
        <v>4</v>
      </c>
      <c r="G209" s="15" t="s">
        <v>210</v>
      </c>
      <c r="H209" s="27" t="s">
        <v>215</v>
      </c>
      <c r="I209" s="28">
        <v>750</v>
      </c>
      <c r="J209" s="27">
        <v>449</v>
      </c>
      <c r="K209" s="27">
        <v>336750</v>
      </c>
      <c r="L209" s="39">
        <v>336404.06</v>
      </c>
    </row>
    <row r="210" spans="1:12" x14ac:dyDescent="0.25">
      <c r="A210" s="15" t="s">
        <v>189</v>
      </c>
      <c r="B210" s="15" t="s">
        <v>189</v>
      </c>
      <c r="C210" s="15" t="s">
        <v>4</v>
      </c>
      <c r="D210" s="16" t="s">
        <v>151</v>
      </c>
      <c r="E210" s="15" t="s">
        <v>300</v>
      </c>
      <c r="F210" s="15" t="s">
        <v>4</v>
      </c>
      <c r="G210" s="15" t="s">
        <v>216</v>
      </c>
      <c r="H210" s="27" t="s">
        <v>217</v>
      </c>
      <c r="I210" s="28">
        <v>53</v>
      </c>
      <c r="J210" s="27">
        <v>213.07999999999998</v>
      </c>
      <c r="K210" s="27">
        <v>11293.24</v>
      </c>
      <c r="L210" s="39">
        <v>11282.359999999999</v>
      </c>
    </row>
    <row r="211" spans="1:12" x14ac:dyDescent="0.25">
      <c r="A211" s="15" t="s">
        <v>189</v>
      </c>
      <c r="B211" s="15" t="s">
        <v>189</v>
      </c>
      <c r="C211" s="15" t="s">
        <v>1</v>
      </c>
      <c r="D211" s="16" t="s">
        <v>186</v>
      </c>
      <c r="E211" s="15" t="s">
        <v>301</v>
      </c>
      <c r="F211" s="15" t="s">
        <v>1</v>
      </c>
      <c r="G211" s="30" t="s">
        <v>226</v>
      </c>
      <c r="H211" s="27" t="s">
        <v>227</v>
      </c>
      <c r="I211" s="32">
        <v>248</v>
      </c>
      <c r="J211" s="27">
        <v>6951.13</v>
      </c>
      <c r="K211" s="32">
        <v>1723880.24</v>
      </c>
      <c r="L211" s="39">
        <v>1723854.68</v>
      </c>
    </row>
    <row r="212" spans="1:12" x14ac:dyDescent="0.25">
      <c r="A212" s="15" t="s">
        <v>189</v>
      </c>
      <c r="B212" s="15" t="s">
        <v>189</v>
      </c>
      <c r="C212" s="15" t="s">
        <v>1</v>
      </c>
      <c r="D212" s="16" t="s">
        <v>186</v>
      </c>
      <c r="E212" s="15" t="s">
        <v>301</v>
      </c>
      <c r="F212" s="15" t="s">
        <v>1</v>
      </c>
      <c r="G212" s="30" t="s">
        <v>228</v>
      </c>
      <c r="H212" s="27" t="s">
        <v>229</v>
      </c>
      <c r="I212" s="32">
        <v>170</v>
      </c>
      <c r="J212" s="27">
        <v>12898.1</v>
      </c>
      <c r="K212" s="32">
        <v>2192677</v>
      </c>
      <c r="L212" s="39">
        <v>2192674.2399999998</v>
      </c>
    </row>
    <row r="213" spans="1:12" x14ac:dyDescent="0.25">
      <c r="A213" s="15" t="s">
        <v>189</v>
      </c>
      <c r="B213" s="15" t="s">
        <v>189</v>
      </c>
      <c r="C213" s="15" t="s">
        <v>192</v>
      </c>
      <c r="D213" s="16" t="s">
        <v>147</v>
      </c>
      <c r="E213" s="15" t="s">
        <v>302</v>
      </c>
      <c r="F213" s="15" t="s">
        <v>192</v>
      </c>
      <c r="G213" s="30" t="s">
        <v>226</v>
      </c>
      <c r="H213" s="27" t="s">
        <v>227</v>
      </c>
      <c r="I213" s="28">
        <v>469</v>
      </c>
      <c r="J213" s="27">
        <v>6951.13</v>
      </c>
      <c r="K213" s="27">
        <v>3260079.97</v>
      </c>
      <c r="L213" s="39">
        <v>3253469.92</v>
      </c>
    </row>
    <row r="214" spans="1:12" x14ac:dyDescent="0.25">
      <c r="A214" s="15" t="s">
        <v>189</v>
      </c>
      <c r="B214" s="15" t="s">
        <v>189</v>
      </c>
      <c r="C214" s="15" t="s">
        <v>192</v>
      </c>
      <c r="D214" s="16" t="s">
        <v>147</v>
      </c>
      <c r="E214" s="15" t="s">
        <v>302</v>
      </c>
      <c r="F214" s="15" t="s">
        <v>192</v>
      </c>
      <c r="G214" s="30" t="s">
        <v>228</v>
      </c>
      <c r="H214" s="27" t="s">
        <v>229</v>
      </c>
      <c r="I214" s="28">
        <v>328</v>
      </c>
      <c r="J214" s="27">
        <v>12898.099999999999</v>
      </c>
      <c r="K214" s="27">
        <v>4230576.8</v>
      </c>
      <c r="L214" s="39">
        <v>4223254.01</v>
      </c>
    </row>
    <row r="215" spans="1:12" x14ac:dyDescent="0.25">
      <c r="A215" s="15" t="s">
        <v>189</v>
      </c>
      <c r="B215" s="15" t="s">
        <v>189</v>
      </c>
      <c r="C215" s="15" t="s">
        <v>3</v>
      </c>
      <c r="D215" s="16" t="s">
        <v>149</v>
      </c>
      <c r="E215" s="15" t="s">
        <v>303</v>
      </c>
      <c r="F215" s="15" t="s">
        <v>3</v>
      </c>
      <c r="G215" s="30" t="s">
        <v>226</v>
      </c>
      <c r="H215" s="27" t="s">
        <v>227</v>
      </c>
      <c r="I215" s="28">
        <v>306</v>
      </c>
      <c r="J215" s="27">
        <v>6951.130000000001</v>
      </c>
      <c r="K215" s="27">
        <v>2127045.7800000003</v>
      </c>
      <c r="L215" s="39">
        <v>2126673.2999999998</v>
      </c>
    </row>
    <row r="216" spans="1:12" x14ac:dyDescent="0.25">
      <c r="A216" s="15" t="s">
        <v>189</v>
      </c>
      <c r="B216" s="15" t="s">
        <v>189</v>
      </c>
      <c r="C216" s="15" t="s">
        <v>3</v>
      </c>
      <c r="D216" s="16" t="s">
        <v>149</v>
      </c>
      <c r="E216" s="15" t="s">
        <v>303</v>
      </c>
      <c r="F216" s="15" t="s">
        <v>3</v>
      </c>
      <c r="G216" s="30" t="s">
        <v>228</v>
      </c>
      <c r="H216" s="27" t="s">
        <v>229</v>
      </c>
      <c r="I216" s="28">
        <v>260</v>
      </c>
      <c r="J216" s="27">
        <v>12898.1</v>
      </c>
      <c r="K216" s="27">
        <v>3353506</v>
      </c>
      <c r="L216" s="39">
        <v>3352929.2</v>
      </c>
    </row>
    <row r="217" spans="1:12" x14ac:dyDescent="0.25">
      <c r="A217" s="15" t="s">
        <v>189</v>
      </c>
      <c r="B217" s="15" t="s">
        <v>189</v>
      </c>
      <c r="C217" s="15" t="s">
        <v>191</v>
      </c>
      <c r="D217" s="18" t="s">
        <v>162</v>
      </c>
      <c r="E217" s="15" t="s">
        <v>304</v>
      </c>
      <c r="F217" s="15" t="s">
        <v>191</v>
      </c>
      <c r="G217" s="30" t="s">
        <v>226</v>
      </c>
      <c r="H217" s="27" t="s">
        <v>227</v>
      </c>
      <c r="I217" s="28">
        <v>512</v>
      </c>
      <c r="J217" s="27">
        <v>6951.13</v>
      </c>
      <c r="K217" s="27">
        <v>3558978.56</v>
      </c>
      <c r="L217" s="39">
        <v>3556144.65</v>
      </c>
    </row>
    <row r="218" spans="1:12" x14ac:dyDescent="0.25">
      <c r="A218" s="15" t="s">
        <v>189</v>
      </c>
      <c r="B218" s="15" t="s">
        <v>189</v>
      </c>
      <c r="C218" s="15" t="s">
        <v>191</v>
      </c>
      <c r="D218" s="18" t="s">
        <v>162</v>
      </c>
      <c r="E218" s="15" t="s">
        <v>304</v>
      </c>
      <c r="F218" s="15" t="s">
        <v>191</v>
      </c>
      <c r="G218" s="30" t="s">
        <v>228</v>
      </c>
      <c r="H218" s="27" t="s">
        <v>229</v>
      </c>
      <c r="I218" s="28">
        <v>288</v>
      </c>
      <c r="J218" s="27">
        <v>12898.1</v>
      </c>
      <c r="K218" s="27">
        <v>3714652.8000000003</v>
      </c>
      <c r="L218" s="39">
        <v>3713215.63</v>
      </c>
    </row>
    <row r="219" spans="1:12" x14ac:dyDescent="0.25">
      <c r="A219" s="15" t="s">
        <v>189</v>
      </c>
      <c r="B219" s="15" t="s">
        <v>189</v>
      </c>
      <c r="C219" s="15" t="s">
        <v>8</v>
      </c>
      <c r="D219" s="18" t="s">
        <v>167</v>
      </c>
      <c r="E219" s="15" t="s">
        <v>305</v>
      </c>
      <c r="F219" s="15" t="s">
        <v>8</v>
      </c>
      <c r="G219" s="30" t="s">
        <v>226</v>
      </c>
      <c r="H219" s="27" t="s">
        <v>227</v>
      </c>
      <c r="I219" s="28">
        <v>310</v>
      </c>
      <c r="J219" s="27">
        <v>6951.1299999999992</v>
      </c>
      <c r="K219" s="27">
        <v>2154850.2999999998</v>
      </c>
      <c r="L219" s="39">
        <v>2154793.5</v>
      </c>
    </row>
    <row r="220" spans="1:12" x14ac:dyDescent="0.25">
      <c r="A220" s="15" t="s">
        <v>189</v>
      </c>
      <c r="B220" s="15" t="s">
        <v>189</v>
      </c>
      <c r="C220" s="15" t="s">
        <v>8</v>
      </c>
      <c r="D220" s="18" t="s">
        <v>167</v>
      </c>
      <c r="E220" s="15" t="s">
        <v>305</v>
      </c>
      <c r="F220" s="15" t="s">
        <v>8</v>
      </c>
      <c r="G220" s="30" t="s">
        <v>228</v>
      </c>
      <c r="H220" s="27" t="s">
        <v>229</v>
      </c>
      <c r="I220" s="28">
        <v>350</v>
      </c>
      <c r="J220" s="27">
        <v>12898.1</v>
      </c>
      <c r="K220" s="27">
        <v>4514335</v>
      </c>
      <c r="L220" s="39">
        <v>4507597.54</v>
      </c>
    </row>
    <row r="221" spans="1:12" x14ac:dyDescent="0.25">
      <c r="A221" s="15" t="s">
        <v>189</v>
      </c>
      <c r="B221" s="15" t="s">
        <v>189</v>
      </c>
      <c r="C221" s="15" t="s">
        <v>12</v>
      </c>
      <c r="D221" s="16" t="s">
        <v>177</v>
      </c>
      <c r="E221" s="15" t="s">
        <v>306</v>
      </c>
      <c r="F221" s="15" t="s">
        <v>12</v>
      </c>
      <c r="G221" s="30" t="s">
        <v>226</v>
      </c>
      <c r="H221" s="27" t="s">
        <v>227</v>
      </c>
      <c r="I221" s="28">
        <v>320</v>
      </c>
      <c r="J221" s="27">
        <v>6951.13</v>
      </c>
      <c r="K221" s="27">
        <v>2224361.6</v>
      </c>
      <c r="L221" s="39">
        <v>2224357.09</v>
      </c>
    </row>
    <row r="222" spans="1:12" x14ac:dyDescent="0.25">
      <c r="A222" s="15" t="s">
        <v>189</v>
      </c>
      <c r="B222" s="15" t="s">
        <v>189</v>
      </c>
      <c r="C222" s="15" t="s">
        <v>12</v>
      </c>
      <c r="D222" s="16" t="s">
        <v>177</v>
      </c>
      <c r="E222" s="15" t="s">
        <v>306</v>
      </c>
      <c r="F222" s="15" t="s">
        <v>12</v>
      </c>
      <c r="G222" s="30" t="s">
        <v>228</v>
      </c>
      <c r="H222" s="27" t="s">
        <v>229</v>
      </c>
      <c r="I222" s="28">
        <v>295</v>
      </c>
      <c r="J222" s="27">
        <v>12898.1</v>
      </c>
      <c r="K222" s="27">
        <v>3804939.5</v>
      </c>
      <c r="L222" s="39">
        <v>3804914.86</v>
      </c>
    </row>
    <row r="223" spans="1:12" x14ac:dyDescent="0.25">
      <c r="A223" s="15" t="s">
        <v>190</v>
      </c>
      <c r="B223" s="15" t="s">
        <v>189</v>
      </c>
      <c r="C223" s="15" t="s">
        <v>11</v>
      </c>
      <c r="D223" s="1" t="s">
        <v>95</v>
      </c>
      <c r="E223" s="15" t="s">
        <v>307</v>
      </c>
      <c r="F223" s="15" t="s">
        <v>11</v>
      </c>
      <c r="G223" s="15" t="s">
        <v>206</v>
      </c>
      <c r="H223" s="27" t="s">
        <v>213</v>
      </c>
      <c r="I223" s="28">
        <v>1800</v>
      </c>
      <c r="J223" s="27">
        <v>455.3</v>
      </c>
      <c r="K223" s="27">
        <v>819540</v>
      </c>
      <c r="L223" s="39">
        <v>819502.87</v>
      </c>
    </row>
    <row r="224" spans="1:12" x14ac:dyDescent="0.25">
      <c r="A224" s="15" t="s">
        <v>190</v>
      </c>
      <c r="B224" s="15" t="s">
        <v>189</v>
      </c>
      <c r="C224" s="15" t="s">
        <v>11</v>
      </c>
      <c r="D224" s="1" t="s">
        <v>95</v>
      </c>
      <c r="E224" s="15" t="s">
        <v>307</v>
      </c>
      <c r="F224" s="15" t="s">
        <v>11</v>
      </c>
      <c r="G224" s="15" t="s">
        <v>220</v>
      </c>
      <c r="H224" s="27" t="s">
        <v>221</v>
      </c>
      <c r="I224" s="28">
        <v>625</v>
      </c>
      <c r="J224" s="27">
        <v>186.16</v>
      </c>
      <c r="K224" s="27">
        <v>116350</v>
      </c>
      <c r="L224" s="39">
        <v>116324.11</v>
      </c>
    </row>
    <row r="225" spans="1:12" x14ac:dyDescent="0.25">
      <c r="A225" s="15" t="s">
        <v>190</v>
      </c>
      <c r="B225" s="15" t="s">
        <v>189</v>
      </c>
      <c r="C225" s="15" t="s">
        <v>11</v>
      </c>
      <c r="D225" s="1" t="s">
        <v>95</v>
      </c>
      <c r="E225" s="15" t="s">
        <v>307</v>
      </c>
      <c r="F225" s="15" t="s">
        <v>11</v>
      </c>
      <c r="G225" s="15" t="s">
        <v>216</v>
      </c>
      <c r="H225" s="27" t="s">
        <v>217</v>
      </c>
      <c r="I225" s="28">
        <v>40</v>
      </c>
      <c r="J225" s="27">
        <v>213.08</v>
      </c>
      <c r="K225" s="27">
        <v>8523.2000000000007</v>
      </c>
      <c r="L225" s="39">
        <v>8521.869999999999</v>
      </c>
    </row>
    <row r="226" spans="1:12" x14ac:dyDescent="0.25">
      <c r="A226" s="15" t="s">
        <v>190</v>
      </c>
      <c r="B226" s="15" t="s">
        <v>189</v>
      </c>
      <c r="C226" s="15" t="s">
        <v>13</v>
      </c>
      <c r="D226" s="1" t="s">
        <v>102</v>
      </c>
      <c r="E226" s="15" t="s">
        <v>308</v>
      </c>
      <c r="F226" s="15" t="s">
        <v>13</v>
      </c>
      <c r="G226" s="15" t="s">
        <v>218</v>
      </c>
      <c r="H226" s="27" t="s">
        <v>219</v>
      </c>
      <c r="I226" s="28">
        <v>263</v>
      </c>
      <c r="J226" s="27">
        <v>3690</v>
      </c>
      <c r="K226" s="27">
        <v>970470</v>
      </c>
      <c r="L226" s="39">
        <v>970468.96</v>
      </c>
    </row>
    <row r="227" spans="1:12" x14ac:dyDescent="0.25">
      <c r="A227" s="15" t="s">
        <v>189</v>
      </c>
      <c r="B227" s="15" t="s">
        <v>189</v>
      </c>
      <c r="C227" s="15" t="s">
        <v>16</v>
      </c>
      <c r="D227" s="16" t="s">
        <v>145</v>
      </c>
      <c r="E227" s="15" t="s">
        <v>309</v>
      </c>
      <c r="F227" s="15" t="s">
        <v>16</v>
      </c>
      <c r="G227" s="15" t="s">
        <v>206</v>
      </c>
      <c r="H227" s="27" t="s">
        <v>213</v>
      </c>
      <c r="I227" s="28">
        <v>3000</v>
      </c>
      <c r="J227" s="27">
        <v>455.3</v>
      </c>
      <c r="K227" s="27">
        <v>1365900</v>
      </c>
      <c r="L227" s="39">
        <v>1365886.05</v>
      </c>
    </row>
    <row r="228" spans="1:12" x14ac:dyDescent="0.25">
      <c r="A228" s="15" t="s">
        <v>189</v>
      </c>
      <c r="B228" s="15" t="s">
        <v>189</v>
      </c>
      <c r="C228" s="15" t="s">
        <v>16</v>
      </c>
      <c r="D228" s="16" t="s">
        <v>145</v>
      </c>
      <c r="E228" s="15" t="s">
        <v>309</v>
      </c>
      <c r="F228" s="15" t="s">
        <v>16</v>
      </c>
      <c r="G228" s="15" t="s">
        <v>208</v>
      </c>
      <c r="H228" s="27" t="s">
        <v>214</v>
      </c>
      <c r="I228" s="28">
        <v>1</v>
      </c>
      <c r="J228" s="27">
        <v>354232</v>
      </c>
      <c r="K228" s="27">
        <v>354232</v>
      </c>
      <c r="L228" s="39">
        <v>354284.58999999997</v>
      </c>
    </row>
    <row r="229" spans="1:12" x14ac:dyDescent="0.25">
      <c r="A229" s="15" t="s">
        <v>189</v>
      </c>
      <c r="B229" s="15" t="s">
        <v>189</v>
      </c>
      <c r="C229" s="15" t="s">
        <v>16</v>
      </c>
      <c r="D229" s="16" t="s">
        <v>145</v>
      </c>
      <c r="E229" s="15" t="s">
        <v>309</v>
      </c>
      <c r="F229" s="15" t="s">
        <v>16</v>
      </c>
      <c r="G229" s="15" t="s">
        <v>210</v>
      </c>
      <c r="H229" s="27" t="s">
        <v>215</v>
      </c>
      <c r="I229" s="28">
        <v>121</v>
      </c>
      <c r="J229" s="27">
        <v>449</v>
      </c>
      <c r="K229" s="27">
        <v>54329</v>
      </c>
      <c r="L229" s="39">
        <v>54328.939999999995</v>
      </c>
    </row>
    <row r="230" spans="1:12" x14ac:dyDescent="0.25">
      <c r="A230" s="15" t="s">
        <v>189</v>
      </c>
      <c r="B230" s="15" t="s">
        <v>189</v>
      </c>
      <c r="C230" s="15" t="s">
        <v>16</v>
      </c>
      <c r="D230" s="16" t="s">
        <v>145</v>
      </c>
      <c r="E230" s="15" t="s">
        <v>309</v>
      </c>
      <c r="F230" s="15" t="s">
        <v>16</v>
      </c>
      <c r="G230" s="15" t="s">
        <v>216</v>
      </c>
      <c r="H230" s="27" t="s">
        <v>217</v>
      </c>
      <c r="I230" s="28">
        <v>60</v>
      </c>
      <c r="J230" s="27">
        <v>213.08</v>
      </c>
      <c r="K230" s="27">
        <v>12784.800000000001</v>
      </c>
      <c r="L230" s="39">
        <v>12784.95</v>
      </c>
    </row>
    <row r="231" spans="1:12" x14ac:dyDescent="0.25">
      <c r="A231" s="15" t="s">
        <v>190</v>
      </c>
      <c r="B231" s="15" t="s">
        <v>189</v>
      </c>
      <c r="C231" s="15" t="s">
        <v>8</v>
      </c>
      <c r="D231" s="1" t="s">
        <v>86</v>
      </c>
      <c r="E231" s="15" t="s">
        <v>310</v>
      </c>
      <c r="F231" s="15" t="s">
        <v>8</v>
      </c>
      <c r="G231" s="15" t="s">
        <v>218</v>
      </c>
      <c r="H231" s="27" t="s">
        <v>219</v>
      </c>
      <c r="I231" s="28">
        <v>683</v>
      </c>
      <c r="J231" s="27">
        <v>3690</v>
      </c>
      <c r="K231" s="27">
        <v>2520270</v>
      </c>
      <c r="L231" s="39">
        <v>2520163.04</v>
      </c>
    </row>
    <row r="232" spans="1:12" x14ac:dyDescent="0.25">
      <c r="A232" s="15" t="s">
        <v>190</v>
      </c>
      <c r="B232" s="15" t="s">
        <v>189</v>
      </c>
      <c r="C232" s="15" t="s">
        <v>14</v>
      </c>
      <c r="D232" s="1" t="s">
        <v>104</v>
      </c>
      <c r="E232" s="15" t="s">
        <v>311</v>
      </c>
      <c r="F232" s="15" t="s">
        <v>14</v>
      </c>
      <c r="G232" s="15" t="s">
        <v>199</v>
      </c>
      <c r="H232" s="27" t="s">
        <v>200</v>
      </c>
      <c r="I232" s="28">
        <v>918</v>
      </c>
      <c r="J232" s="27">
        <v>381</v>
      </c>
      <c r="K232" s="27">
        <v>349758</v>
      </c>
      <c r="L232" s="39">
        <v>349959.89999999997</v>
      </c>
    </row>
    <row r="233" spans="1:12" x14ac:dyDescent="0.25">
      <c r="A233" s="15" t="s">
        <v>190</v>
      </c>
      <c r="B233" s="15" t="s">
        <v>189</v>
      </c>
      <c r="C233" s="15" t="s">
        <v>15</v>
      </c>
      <c r="D233" s="1" t="s">
        <v>106</v>
      </c>
      <c r="E233" s="15" t="s">
        <v>312</v>
      </c>
      <c r="F233" s="15" t="s">
        <v>15</v>
      </c>
      <c r="G233" s="15" t="s">
        <v>218</v>
      </c>
      <c r="H233" s="27" t="s">
        <v>219</v>
      </c>
      <c r="I233" s="28">
        <v>185</v>
      </c>
      <c r="J233" s="27">
        <v>3690</v>
      </c>
      <c r="K233" s="27">
        <v>682650</v>
      </c>
      <c r="L233" s="39">
        <v>659811.80000000005</v>
      </c>
    </row>
    <row r="234" spans="1:12" x14ac:dyDescent="0.25">
      <c r="A234" s="22" t="s">
        <v>190</v>
      </c>
      <c r="B234" s="15" t="s">
        <v>189</v>
      </c>
      <c r="C234" s="22" t="s">
        <v>197</v>
      </c>
      <c r="D234" s="1" t="s">
        <v>94</v>
      </c>
      <c r="E234" s="22" t="s">
        <v>313</v>
      </c>
      <c r="F234" s="22" t="s">
        <v>197</v>
      </c>
      <c r="G234" s="22" t="s">
        <v>208</v>
      </c>
      <c r="H234" s="33" t="s">
        <v>214</v>
      </c>
      <c r="I234" s="34">
        <v>1</v>
      </c>
      <c r="J234" s="33">
        <v>354232</v>
      </c>
      <c r="K234" s="33">
        <v>354232</v>
      </c>
      <c r="L234" s="40"/>
    </row>
    <row r="235" spans="1:12" x14ac:dyDescent="0.25">
      <c r="A235" s="22" t="s">
        <v>190</v>
      </c>
      <c r="B235" s="15" t="s">
        <v>189</v>
      </c>
      <c r="C235" s="22" t="s">
        <v>197</v>
      </c>
      <c r="D235" s="1" t="s">
        <v>94</v>
      </c>
      <c r="E235" s="22" t="s">
        <v>313</v>
      </c>
      <c r="F235" s="22" t="s">
        <v>197</v>
      </c>
      <c r="G235" s="22" t="s">
        <v>220</v>
      </c>
      <c r="H235" s="22"/>
      <c r="I235" s="34">
        <v>327</v>
      </c>
      <c r="J235" s="33">
        <v>186.16</v>
      </c>
      <c r="K235" s="33">
        <v>60874.32</v>
      </c>
      <c r="L235" s="40"/>
    </row>
    <row r="236" spans="1:12" x14ac:dyDescent="0.25">
      <c r="A236" s="15" t="s">
        <v>190</v>
      </c>
      <c r="B236" s="15" t="s">
        <v>189</v>
      </c>
      <c r="C236" s="15" t="s">
        <v>1</v>
      </c>
      <c r="D236" s="1" t="s">
        <v>50</v>
      </c>
      <c r="E236" s="15" t="s">
        <v>314</v>
      </c>
      <c r="F236" s="15" t="s">
        <v>1</v>
      </c>
      <c r="G236" s="15" t="s">
        <v>206</v>
      </c>
      <c r="H236" s="27" t="s">
        <v>213</v>
      </c>
      <c r="I236" s="28">
        <v>1302</v>
      </c>
      <c r="J236" s="27">
        <v>455.29999999999995</v>
      </c>
      <c r="K236" s="27">
        <v>592800.6</v>
      </c>
      <c r="L236" s="39">
        <v>592800.72</v>
      </c>
    </row>
    <row r="237" spans="1:12" x14ac:dyDescent="0.25">
      <c r="A237" s="15" t="s">
        <v>190</v>
      </c>
      <c r="B237" s="15" t="s">
        <v>189</v>
      </c>
      <c r="C237" s="15" t="s">
        <v>1</v>
      </c>
      <c r="D237" s="1" t="s">
        <v>50</v>
      </c>
      <c r="E237" s="15" t="s">
        <v>314</v>
      </c>
      <c r="F237" s="15" t="s">
        <v>1</v>
      </c>
      <c r="G237" s="15" t="s">
        <v>208</v>
      </c>
      <c r="H237" s="27" t="s">
        <v>214</v>
      </c>
      <c r="I237" s="28">
        <v>1</v>
      </c>
      <c r="J237" s="27">
        <v>301192</v>
      </c>
      <c r="K237" s="27">
        <v>301192</v>
      </c>
      <c r="L237" s="39">
        <v>301192.32000000001</v>
      </c>
    </row>
    <row r="238" spans="1:12" x14ac:dyDescent="0.25">
      <c r="A238" s="15" t="s">
        <v>190</v>
      </c>
      <c r="B238" s="15" t="s">
        <v>189</v>
      </c>
      <c r="C238" s="15" t="s">
        <v>1</v>
      </c>
      <c r="D238" s="1" t="s">
        <v>50</v>
      </c>
      <c r="E238" s="15" t="s">
        <v>314</v>
      </c>
      <c r="F238" s="15" t="s">
        <v>1</v>
      </c>
      <c r="G238" s="15" t="s">
        <v>210</v>
      </c>
      <c r="H238" s="27" t="s">
        <v>215</v>
      </c>
      <c r="I238" s="28">
        <v>413</v>
      </c>
      <c r="J238" s="27">
        <v>449</v>
      </c>
      <c r="K238" s="27">
        <v>185437</v>
      </c>
      <c r="L238" s="39">
        <v>185003.26</v>
      </c>
    </row>
    <row r="239" spans="1:12" x14ac:dyDescent="0.25">
      <c r="A239" s="15" t="s">
        <v>190</v>
      </c>
      <c r="B239" s="15" t="s">
        <v>189</v>
      </c>
      <c r="C239" s="15" t="s">
        <v>1</v>
      </c>
      <c r="D239" s="1" t="s">
        <v>50</v>
      </c>
      <c r="E239" s="15" t="s">
        <v>314</v>
      </c>
      <c r="F239" s="15" t="s">
        <v>1</v>
      </c>
      <c r="G239" s="15" t="s">
        <v>199</v>
      </c>
      <c r="H239" s="27" t="s">
        <v>200</v>
      </c>
      <c r="I239" s="28">
        <v>378</v>
      </c>
      <c r="J239" s="27">
        <v>381</v>
      </c>
      <c r="K239" s="27">
        <v>144018</v>
      </c>
      <c r="L239" s="39">
        <v>144017.75</v>
      </c>
    </row>
    <row r="240" spans="1:12" x14ac:dyDescent="0.25">
      <c r="A240" s="15" t="s">
        <v>190</v>
      </c>
      <c r="B240" s="15" t="s">
        <v>189</v>
      </c>
      <c r="C240" s="15" t="s">
        <v>1</v>
      </c>
      <c r="D240" s="1" t="s">
        <v>50</v>
      </c>
      <c r="E240" s="15" t="s">
        <v>314</v>
      </c>
      <c r="F240" s="15" t="s">
        <v>1</v>
      </c>
      <c r="G240" s="15" t="s">
        <v>216</v>
      </c>
      <c r="H240" s="27" t="s">
        <v>217</v>
      </c>
      <c r="I240" s="28">
        <v>42</v>
      </c>
      <c r="J240" s="27">
        <v>213.08</v>
      </c>
      <c r="K240" s="27">
        <v>8949.36</v>
      </c>
      <c r="L240" s="39">
        <v>8949.18</v>
      </c>
    </row>
    <row r="241" spans="1:12" x14ac:dyDescent="0.25">
      <c r="A241" s="15" t="s">
        <v>190</v>
      </c>
      <c r="B241" s="15" t="s">
        <v>189</v>
      </c>
      <c r="C241" s="15" t="s">
        <v>1</v>
      </c>
      <c r="D241" s="1" t="s">
        <v>50</v>
      </c>
      <c r="E241" s="15" t="s">
        <v>314</v>
      </c>
      <c r="F241" s="15" t="s">
        <v>1</v>
      </c>
      <c r="G241" s="15" t="s">
        <v>218</v>
      </c>
      <c r="H241" s="27" t="s">
        <v>219</v>
      </c>
      <c r="I241" s="28">
        <v>151</v>
      </c>
      <c r="J241" s="27">
        <v>3690</v>
      </c>
      <c r="K241" s="27">
        <v>557190</v>
      </c>
      <c r="L241" s="39">
        <v>557189.91999999993</v>
      </c>
    </row>
    <row r="242" spans="1:12" x14ac:dyDescent="0.25">
      <c r="A242" s="15" t="s">
        <v>189</v>
      </c>
      <c r="B242" s="15" t="s">
        <v>189</v>
      </c>
      <c r="C242" s="15" t="s">
        <v>9</v>
      </c>
      <c r="D242" s="21" t="s">
        <v>173</v>
      </c>
      <c r="E242" s="15" t="s">
        <v>315</v>
      </c>
      <c r="F242" s="15" t="s">
        <v>9</v>
      </c>
      <c r="G242" s="15" t="s">
        <v>222</v>
      </c>
      <c r="H242" s="27" t="s">
        <v>223</v>
      </c>
      <c r="I242" s="28">
        <v>250</v>
      </c>
      <c r="J242" s="27">
        <v>1322</v>
      </c>
      <c r="K242" s="27">
        <v>330500</v>
      </c>
      <c r="L242" s="39">
        <v>330500.02</v>
      </c>
    </row>
    <row r="243" spans="1:12" x14ac:dyDescent="0.25">
      <c r="A243" s="15" t="s">
        <v>189</v>
      </c>
      <c r="B243" s="15" t="s">
        <v>189</v>
      </c>
      <c r="C243" s="15" t="s">
        <v>9</v>
      </c>
      <c r="D243" s="21" t="s">
        <v>173</v>
      </c>
      <c r="E243" s="15" t="s">
        <v>315</v>
      </c>
      <c r="F243" s="15" t="s">
        <v>9</v>
      </c>
      <c r="G243" s="15" t="s">
        <v>208</v>
      </c>
      <c r="H243" s="27" t="s">
        <v>214</v>
      </c>
      <c r="I243" s="28">
        <v>1</v>
      </c>
      <c r="J243" s="27">
        <v>301192</v>
      </c>
      <c r="K243" s="27">
        <v>301192</v>
      </c>
      <c r="L243" s="39">
        <v>300806.94</v>
      </c>
    </row>
    <row r="244" spans="1:12" x14ac:dyDescent="0.25">
      <c r="A244" s="15" t="s">
        <v>189</v>
      </c>
      <c r="B244" s="15" t="s">
        <v>189</v>
      </c>
      <c r="C244" s="15" t="s">
        <v>9</v>
      </c>
      <c r="D244" s="21" t="s">
        <v>173</v>
      </c>
      <c r="E244" s="15" t="s">
        <v>315</v>
      </c>
      <c r="F244" s="15" t="s">
        <v>9</v>
      </c>
      <c r="G244" s="15" t="s">
        <v>220</v>
      </c>
      <c r="H244" s="27" t="s">
        <v>221</v>
      </c>
      <c r="I244" s="28">
        <v>2463</v>
      </c>
      <c r="J244" s="27">
        <v>186.16</v>
      </c>
      <c r="K244" s="27">
        <v>458512.08</v>
      </c>
      <c r="L244" s="39">
        <v>458512</v>
      </c>
    </row>
    <row r="245" spans="1:12" x14ac:dyDescent="0.25">
      <c r="A245" s="15" t="s">
        <v>189</v>
      </c>
      <c r="B245" s="15" t="s">
        <v>189</v>
      </c>
      <c r="C245" s="15" t="s">
        <v>9</v>
      </c>
      <c r="D245" s="21" t="s">
        <v>173</v>
      </c>
      <c r="E245" s="15" t="s">
        <v>315</v>
      </c>
      <c r="F245" s="15" t="s">
        <v>9</v>
      </c>
      <c r="G245" s="15" t="s">
        <v>216</v>
      </c>
      <c r="H245" s="27" t="s">
        <v>217</v>
      </c>
      <c r="I245" s="28">
        <v>500</v>
      </c>
      <c r="J245" s="27">
        <v>213.08</v>
      </c>
      <c r="K245" s="27">
        <v>106540</v>
      </c>
      <c r="L245" s="39">
        <v>106539.86</v>
      </c>
    </row>
    <row r="246" spans="1:12" x14ac:dyDescent="0.25">
      <c r="A246" s="15" t="s">
        <v>189</v>
      </c>
      <c r="B246" s="15" t="s">
        <v>189</v>
      </c>
      <c r="C246" s="15" t="s">
        <v>9</v>
      </c>
      <c r="D246" s="21" t="s">
        <v>173</v>
      </c>
      <c r="E246" s="15" t="s">
        <v>315</v>
      </c>
      <c r="F246" s="15" t="s">
        <v>9</v>
      </c>
      <c r="G246" s="15" t="s">
        <v>317</v>
      </c>
      <c r="H246" s="27" t="s">
        <v>224</v>
      </c>
      <c r="I246" s="28">
        <v>15265</v>
      </c>
      <c r="J246" s="27">
        <v>455.3</v>
      </c>
      <c r="K246" s="27">
        <v>6950154.5</v>
      </c>
      <c r="L246" s="39">
        <v>6949973.6900000004</v>
      </c>
    </row>
    <row r="247" spans="1:12" x14ac:dyDescent="0.25">
      <c r="A247" s="15" t="s">
        <v>189</v>
      </c>
      <c r="B247" s="15" t="s">
        <v>189</v>
      </c>
      <c r="C247" s="15" t="s">
        <v>9</v>
      </c>
      <c r="D247" s="21" t="s">
        <v>173</v>
      </c>
      <c r="E247" s="15" t="s">
        <v>315</v>
      </c>
      <c r="F247" s="15" t="s">
        <v>9</v>
      </c>
      <c r="G247" s="15" t="s">
        <v>318</v>
      </c>
      <c r="H247" s="27" t="s">
        <v>225</v>
      </c>
      <c r="I247" s="28">
        <v>300</v>
      </c>
      <c r="J247" s="27">
        <v>449</v>
      </c>
      <c r="K247" s="27">
        <v>134700</v>
      </c>
      <c r="L247" s="39">
        <v>134699.68</v>
      </c>
    </row>
    <row r="248" spans="1:12" x14ac:dyDescent="0.25">
      <c r="A248" s="15" t="s">
        <v>189</v>
      </c>
      <c r="B248" s="15" t="s">
        <v>189</v>
      </c>
      <c r="C248" s="15" t="s">
        <v>8</v>
      </c>
      <c r="D248" s="16" t="s">
        <v>169</v>
      </c>
      <c r="E248" s="15" t="s">
        <v>316</v>
      </c>
      <c r="F248" s="15" t="s">
        <v>8</v>
      </c>
      <c r="G248" s="15" t="s">
        <v>206</v>
      </c>
      <c r="H248" s="27" t="s">
        <v>213</v>
      </c>
      <c r="I248" s="28">
        <v>2900</v>
      </c>
      <c r="J248" s="27">
        <v>455.3</v>
      </c>
      <c r="K248" s="27">
        <v>1320370</v>
      </c>
      <c r="L248" s="39">
        <v>1320291.96</v>
      </c>
    </row>
    <row r="249" spans="1:12" x14ac:dyDescent="0.25">
      <c r="A249" s="15" t="s">
        <v>189</v>
      </c>
      <c r="B249" s="15" t="s">
        <v>189</v>
      </c>
      <c r="C249" s="15" t="s">
        <v>8</v>
      </c>
      <c r="D249" s="16" t="s">
        <v>169</v>
      </c>
      <c r="E249" s="15" t="s">
        <v>316</v>
      </c>
      <c r="F249" s="15" t="s">
        <v>8</v>
      </c>
      <c r="G249" s="15" t="s">
        <v>208</v>
      </c>
      <c r="H249" s="27" t="s">
        <v>214</v>
      </c>
      <c r="I249" s="28">
        <v>1</v>
      </c>
      <c r="J249" s="27">
        <v>301192</v>
      </c>
      <c r="K249" s="27">
        <v>301192</v>
      </c>
      <c r="L249" s="39">
        <v>301176.89999999997</v>
      </c>
    </row>
    <row r="250" spans="1:12" x14ac:dyDescent="0.25">
      <c r="A250" s="15" t="s">
        <v>189</v>
      </c>
      <c r="B250" s="15" t="s">
        <v>189</v>
      </c>
      <c r="C250" s="15" t="s">
        <v>8</v>
      </c>
      <c r="D250" s="16" t="s">
        <v>169</v>
      </c>
      <c r="E250" s="15" t="s">
        <v>316</v>
      </c>
      <c r="F250" s="15" t="s">
        <v>8</v>
      </c>
      <c r="G250" s="15" t="s">
        <v>210</v>
      </c>
      <c r="H250" s="27" t="s">
        <v>215</v>
      </c>
      <c r="I250" s="28">
        <v>2650</v>
      </c>
      <c r="J250" s="27">
        <v>449</v>
      </c>
      <c r="K250" s="27">
        <v>1189850</v>
      </c>
      <c r="L250" s="39">
        <v>1189833.42</v>
      </c>
    </row>
    <row r="251" spans="1:12" x14ac:dyDescent="0.25">
      <c r="A251" s="15" t="s">
        <v>189</v>
      </c>
      <c r="B251" s="15" t="s">
        <v>189</v>
      </c>
      <c r="C251" s="15" t="s">
        <v>8</v>
      </c>
      <c r="D251" s="16" t="s">
        <v>169</v>
      </c>
      <c r="E251" s="15" t="s">
        <v>316</v>
      </c>
      <c r="F251" s="15" t="s">
        <v>8</v>
      </c>
      <c r="G251" s="15" t="s">
        <v>201</v>
      </c>
      <c r="H251" s="27" t="s">
        <v>202</v>
      </c>
      <c r="I251" s="28">
        <v>30</v>
      </c>
      <c r="J251" s="27">
        <v>509</v>
      </c>
      <c r="K251" s="27">
        <v>15270</v>
      </c>
      <c r="L251" s="39">
        <v>15269.7</v>
      </c>
    </row>
    <row r="252" spans="1:12" x14ac:dyDescent="0.25">
      <c r="A252" s="15" t="s">
        <v>189</v>
      </c>
      <c r="B252" s="15" t="s">
        <v>189</v>
      </c>
      <c r="C252" s="15" t="s">
        <v>8</v>
      </c>
      <c r="D252" s="16" t="s">
        <v>169</v>
      </c>
      <c r="E252" s="15" t="s">
        <v>316</v>
      </c>
      <c r="F252" s="15" t="s">
        <v>8</v>
      </c>
      <c r="G252" s="15" t="s">
        <v>216</v>
      </c>
      <c r="H252" s="27" t="s">
        <v>217</v>
      </c>
      <c r="I252" s="28">
        <v>60</v>
      </c>
      <c r="J252" s="27">
        <v>213.08</v>
      </c>
      <c r="K252" s="27">
        <v>12784.800000000001</v>
      </c>
      <c r="L252" s="39">
        <v>12783.880000000001</v>
      </c>
    </row>
    <row r="253" spans="1:12" x14ac:dyDescent="0.25">
      <c r="J253" s="27" t="e">
        <v>#DIV/0!</v>
      </c>
      <c r="K253" s="36"/>
      <c r="L253" s="39"/>
    </row>
  </sheetData>
  <autoFilter ref="A1:L253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9"/>
  <sheetViews>
    <sheetView tabSelected="1" workbookViewId="0">
      <selection activeCell="O3" sqref="O3"/>
    </sheetView>
  </sheetViews>
  <sheetFormatPr defaultRowHeight="15" x14ac:dyDescent="0.25"/>
  <cols>
    <col min="1" max="1" width="12.42578125" customWidth="1"/>
    <col min="2" max="2" width="21.140625" customWidth="1"/>
    <col min="3" max="3" width="24.140625" customWidth="1"/>
    <col min="4" max="4" width="25.5703125" customWidth="1"/>
    <col min="5" max="5" width="18.5703125" customWidth="1"/>
    <col min="6" max="6" width="16.7109375" customWidth="1"/>
    <col min="7" max="7" width="15.7109375" customWidth="1"/>
    <col min="8" max="8" width="16.85546875" customWidth="1"/>
    <col min="9" max="9" width="20.7109375" customWidth="1"/>
    <col min="10" max="10" width="15.140625" hidden="1" customWidth="1"/>
    <col min="11" max="11" width="15" hidden="1" customWidth="1"/>
    <col min="12" max="12" width="21" hidden="1" customWidth="1"/>
  </cols>
  <sheetData>
    <row r="1" spans="1:12" ht="48.75" customHeight="1" x14ac:dyDescent="0.25">
      <c r="A1" s="55" t="s">
        <v>334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8.75" customHeight="1" x14ac:dyDescent="0.25">
      <c r="A2" s="58" t="s">
        <v>333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36" customHeight="1" x14ac:dyDescent="0.25">
      <c r="A3" s="3" t="s">
        <v>135</v>
      </c>
      <c r="B3" s="3" t="s">
        <v>29</v>
      </c>
      <c r="C3" s="3" t="s">
        <v>30</v>
      </c>
      <c r="D3" s="3" t="s">
        <v>31</v>
      </c>
      <c r="E3" s="4" t="s">
        <v>332</v>
      </c>
      <c r="F3" s="3" t="s">
        <v>133</v>
      </c>
      <c r="G3" s="4" t="s">
        <v>126</v>
      </c>
      <c r="H3" s="5" t="s">
        <v>131</v>
      </c>
      <c r="I3" s="4" t="s">
        <v>134</v>
      </c>
      <c r="J3" s="47" t="s">
        <v>329</v>
      </c>
      <c r="K3" s="47" t="s">
        <v>330</v>
      </c>
      <c r="L3" s="47" t="s">
        <v>331</v>
      </c>
    </row>
    <row r="4" spans="1:12" x14ac:dyDescent="0.25">
      <c r="A4" s="6" t="s">
        <v>22</v>
      </c>
      <c r="B4" s="1" t="s">
        <v>9</v>
      </c>
      <c r="C4" s="1" t="s">
        <v>87</v>
      </c>
      <c r="D4" s="1" t="s">
        <v>9</v>
      </c>
      <c r="E4" s="1" t="s">
        <v>48</v>
      </c>
      <c r="F4" s="1">
        <v>900</v>
      </c>
      <c r="G4" s="2">
        <v>658</v>
      </c>
      <c r="H4" s="7">
        <f t="shared" ref="H4:H60" si="0">F4*G4</f>
        <v>592200</v>
      </c>
      <c r="I4" s="1"/>
      <c r="J4" s="1"/>
      <c r="K4" s="1"/>
      <c r="L4" s="1"/>
    </row>
    <row r="5" spans="1:12" x14ac:dyDescent="0.25">
      <c r="A5" s="6" t="s">
        <v>22</v>
      </c>
      <c r="B5" s="1" t="s">
        <v>9</v>
      </c>
      <c r="C5" s="1" t="s">
        <v>87</v>
      </c>
      <c r="D5" s="1" t="s">
        <v>9</v>
      </c>
      <c r="E5" s="1" t="s">
        <v>35</v>
      </c>
      <c r="F5" s="1">
        <v>1900</v>
      </c>
      <c r="G5" s="2">
        <v>1725</v>
      </c>
      <c r="H5" s="7">
        <f t="shared" si="0"/>
        <v>3277500</v>
      </c>
      <c r="I5" s="1"/>
      <c r="J5" s="1"/>
      <c r="K5" s="1"/>
      <c r="L5" s="1"/>
    </row>
    <row r="6" spans="1:12" x14ac:dyDescent="0.25">
      <c r="A6" s="6" t="s">
        <v>22</v>
      </c>
      <c r="B6" s="1" t="s">
        <v>9</v>
      </c>
      <c r="C6" s="1" t="s">
        <v>87</v>
      </c>
      <c r="D6" s="1" t="s">
        <v>9</v>
      </c>
      <c r="E6" s="1" t="s">
        <v>49</v>
      </c>
      <c r="F6" s="1">
        <v>164</v>
      </c>
      <c r="G6" s="2">
        <v>1500</v>
      </c>
      <c r="H6" s="7">
        <f t="shared" si="0"/>
        <v>246000</v>
      </c>
      <c r="I6" s="11">
        <f>SUM(H4:H6)</f>
        <v>4115700</v>
      </c>
      <c r="J6" s="1"/>
      <c r="K6" s="1"/>
      <c r="L6" s="1"/>
    </row>
    <row r="7" spans="1:12" x14ac:dyDescent="0.25">
      <c r="A7" s="6" t="s">
        <v>22</v>
      </c>
      <c r="B7" s="1" t="s">
        <v>12</v>
      </c>
      <c r="C7" s="1" t="s">
        <v>100</v>
      </c>
      <c r="D7" s="1" t="s">
        <v>12</v>
      </c>
      <c r="E7" s="1" t="s">
        <v>56</v>
      </c>
      <c r="F7" s="1">
        <f>160+200</f>
        <v>360</v>
      </c>
      <c r="G7" s="2">
        <v>370</v>
      </c>
      <c r="H7" s="7">
        <f t="shared" si="0"/>
        <v>133200</v>
      </c>
      <c r="I7" s="1"/>
      <c r="J7" s="1"/>
      <c r="K7" s="1"/>
      <c r="L7" s="1"/>
    </row>
    <row r="8" spans="1:12" x14ac:dyDescent="0.25">
      <c r="A8" s="6" t="s">
        <v>22</v>
      </c>
      <c r="B8" s="1" t="s">
        <v>12</v>
      </c>
      <c r="C8" s="1" t="s">
        <v>100</v>
      </c>
      <c r="D8" s="1" t="s">
        <v>12</v>
      </c>
      <c r="E8" s="1" t="s">
        <v>51</v>
      </c>
      <c r="F8" s="1">
        <v>210</v>
      </c>
      <c r="G8" s="2">
        <v>236</v>
      </c>
      <c r="H8" s="7">
        <f t="shared" si="0"/>
        <v>49560</v>
      </c>
      <c r="I8" s="1"/>
      <c r="J8" s="1"/>
      <c r="K8" s="1"/>
      <c r="L8" s="1"/>
    </row>
    <row r="9" spans="1:12" x14ac:dyDescent="0.25">
      <c r="A9" s="6" t="s">
        <v>22</v>
      </c>
      <c r="B9" s="1" t="s">
        <v>12</v>
      </c>
      <c r="C9" s="1" t="s">
        <v>100</v>
      </c>
      <c r="D9" s="1" t="s">
        <v>12</v>
      </c>
      <c r="E9" s="1" t="s">
        <v>52</v>
      </c>
      <c r="F9" s="1">
        <v>150</v>
      </c>
      <c r="G9" s="2">
        <v>118</v>
      </c>
      <c r="H9" s="7">
        <f t="shared" si="0"/>
        <v>17700</v>
      </c>
      <c r="I9" s="1"/>
      <c r="J9" s="1"/>
      <c r="K9" s="1"/>
      <c r="L9" s="1"/>
    </row>
    <row r="10" spans="1:12" x14ac:dyDescent="0.25">
      <c r="A10" s="6" t="s">
        <v>22</v>
      </c>
      <c r="B10" s="1" t="s">
        <v>12</v>
      </c>
      <c r="C10" s="1" t="s">
        <v>100</v>
      </c>
      <c r="D10" s="1" t="s">
        <v>12</v>
      </c>
      <c r="E10" s="1" t="s">
        <v>53</v>
      </c>
      <c r="F10" s="1">
        <v>30</v>
      </c>
      <c r="G10" s="2">
        <v>1998</v>
      </c>
      <c r="H10" s="7">
        <f t="shared" si="0"/>
        <v>59940</v>
      </c>
      <c r="I10" s="1"/>
      <c r="J10" s="1"/>
      <c r="K10" s="1"/>
      <c r="L10" s="1"/>
    </row>
    <row r="11" spans="1:12" x14ac:dyDescent="0.25">
      <c r="A11" s="6" t="s">
        <v>22</v>
      </c>
      <c r="B11" s="1" t="s">
        <v>12</v>
      </c>
      <c r="C11" s="1" t="s">
        <v>100</v>
      </c>
      <c r="D11" s="1" t="s">
        <v>12</v>
      </c>
      <c r="E11" s="1" t="s">
        <v>54</v>
      </c>
      <c r="F11" s="1">
        <v>13</v>
      </c>
      <c r="G11" s="2">
        <v>3080</v>
      </c>
      <c r="H11" s="7">
        <f t="shared" si="0"/>
        <v>40040</v>
      </c>
      <c r="I11" s="1"/>
      <c r="J11" s="1"/>
      <c r="K11" s="1"/>
      <c r="L11" s="1"/>
    </row>
    <row r="12" spans="1:12" x14ac:dyDescent="0.25">
      <c r="A12" s="6" t="s">
        <v>22</v>
      </c>
      <c r="B12" s="1" t="s">
        <v>12</v>
      </c>
      <c r="C12" s="1" t="s">
        <v>100</v>
      </c>
      <c r="D12" s="1" t="s">
        <v>12</v>
      </c>
      <c r="E12" s="1" t="s">
        <v>57</v>
      </c>
      <c r="F12" s="1">
        <v>110</v>
      </c>
      <c r="G12" s="2">
        <v>12899</v>
      </c>
      <c r="H12" s="7">
        <f t="shared" si="0"/>
        <v>1418890</v>
      </c>
      <c r="I12" s="1"/>
      <c r="J12" s="1"/>
      <c r="K12" s="1"/>
      <c r="L12" s="1"/>
    </row>
    <row r="13" spans="1:12" x14ac:dyDescent="0.25">
      <c r="A13" s="6" t="s">
        <v>22</v>
      </c>
      <c r="B13" s="1" t="s">
        <v>12</v>
      </c>
      <c r="C13" s="1" t="s">
        <v>100</v>
      </c>
      <c r="D13" s="1" t="s">
        <v>12</v>
      </c>
      <c r="E13" s="1" t="s">
        <v>48</v>
      </c>
      <c r="F13" s="1">
        <v>150</v>
      </c>
      <c r="G13" s="2">
        <v>658</v>
      </c>
      <c r="H13" s="7">
        <f t="shared" si="0"/>
        <v>98700</v>
      </c>
      <c r="I13" s="1"/>
      <c r="J13" s="1"/>
      <c r="K13" s="1"/>
      <c r="L13" s="1"/>
    </row>
    <row r="14" spans="1:12" x14ac:dyDescent="0.25">
      <c r="A14" s="6" t="s">
        <v>22</v>
      </c>
      <c r="B14" s="1" t="s">
        <v>12</v>
      </c>
      <c r="C14" s="1" t="s">
        <v>100</v>
      </c>
      <c r="D14" s="1" t="s">
        <v>12</v>
      </c>
      <c r="E14" s="1" t="s">
        <v>35</v>
      </c>
      <c r="F14" s="1">
        <v>600</v>
      </c>
      <c r="G14" s="2">
        <v>1725</v>
      </c>
      <c r="H14" s="7">
        <f t="shared" si="0"/>
        <v>1035000</v>
      </c>
      <c r="I14" s="1"/>
      <c r="J14" s="1"/>
      <c r="K14" s="1"/>
      <c r="L14" s="1"/>
    </row>
    <row r="15" spans="1:12" x14ac:dyDescent="0.25">
      <c r="A15" s="6" t="s">
        <v>22</v>
      </c>
      <c r="B15" s="1" t="s">
        <v>12</v>
      </c>
      <c r="C15" s="1" t="s">
        <v>100</v>
      </c>
      <c r="D15" s="1" t="s">
        <v>12</v>
      </c>
      <c r="E15" s="1" t="s">
        <v>49</v>
      </c>
      <c r="F15" s="1">
        <v>65</v>
      </c>
      <c r="G15" s="2">
        <v>1500</v>
      </c>
      <c r="H15" s="7">
        <f t="shared" si="0"/>
        <v>97500</v>
      </c>
      <c r="I15" s="11">
        <f>SUM(H7:H15)</f>
        <v>2950530</v>
      </c>
      <c r="J15" s="1"/>
      <c r="K15" s="1"/>
      <c r="L15" s="1"/>
    </row>
    <row r="16" spans="1:12" x14ac:dyDescent="0.25">
      <c r="A16" s="6" t="s">
        <v>22</v>
      </c>
      <c r="B16" s="8" t="s">
        <v>107</v>
      </c>
      <c r="C16" s="1" t="s">
        <v>123</v>
      </c>
      <c r="D16" s="8" t="s">
        <v>107</v>
      </c>
      <c r="E16" s="1" t="s">
        <v>124</v>
      </c>
      <c r="F16" s="1">
        <v>1</v>
      </c>
      <c r="G16" s="2">
        <v>3271546.7487500003</v>
      </c>
      <c r="H16" s="7">
        <f t="shared" si="0"/>
        <v>3271546.7487500003</v>
      </c>
      <c r="I16" s="12">
        <f>H16</f>
        <v>3271546.7487500003</v>
      </c>
      <c r="J16" s="1"/>
      <c r="K16" s="1"/>
      <c r="L16" s="1"/>
    </row>
    <row r="17" spans="1:12" x14ac:dyDescent="0.25">
      <c r="A17" s="6" t="s">
        <v>22</v>
      </c>
      <c r="B17" s="1" t="s">
        <v>107</v>
      </c>
      <c r="C17" s="1" t="s">
        <v>112</v>
      </c>
      <c r="D17" s="1" t="s">
        <v>107</v>
      </c>
      <c r="E17" s="1" t="s">
        <v>113</v>
      </c>
      <c r="F17" s="1">
        <v>1</v>
      </c>
      <c r="G17" s="2">
        <v>1582724.1187500004</v>
      </c>
      <c r="H17" s="7">
        <f t="shared" si="0"/>
        <v>1582724.1187500004</v>
      </c>
      <c r="I17" s="12">
        <f>H17</f>
        <v>1582724.1187500004</v>
      </c>
      <c r="J17" s="1"/>
      <c r="K17" s="1"/>
      <c r="L17" s="1"/>
    </row>
    <row r="18" spans="1:12" x14ac:dyDescent="0.25">
      <c r="A18" s="6" t="s">
        <v>22</v>
      </c>
      <c r="B18" s="1" t="s">
        <v>107</v>
      </c>
      <c r="C18" s="1" t="s">
        <v>120</v>
      </c>
      <c r="D18" s="1" t="s">
        <v>107</v>
      </c>
      <c r="E18" s="1" t="s">
        <v>121</v>
      </c>
      <c r="F18" s="1">
        <v>1</v>
      </c>
      <c r="G18" s="2">
        <v>5315824.7220000001</v>
      </c>
      <c r="H18" s="7">
        <f t="shared" si="0"/>
        <v>5315824.7220000001</v>
      </c>
      <c r="I18" s="12">
        <f>H18</f>
        <v>5315824.7220000001</v>
      </c>
      <c r="J18" s="1"/>
      <c r="K18" s="1"/>
      <c r="L18" s="1"/>
    </row>
    <row r="19" spans="1:12" x14ac:dyDescent="0.25">
      <c r="A19" s="6" t="s">
        <v>22</v>
      </c>
      <c r="B19" s="1" t="s">
        <v>107</v>
      </c>
      <c r="C19" s="1" t="s">
        <v>116</v>
      </c>
      <c r="D19" s="1" t="s">
        <v>107</v>
      </c>
      <c r="E19" s="1" t="s">
        <v>117</v>
      </c>
      <c r="F19" s="1">
        <v>1</v>
      </c>
      <c r="G19" s="2">
        <v>3234945.4987500003</v>
      </c>
      <c r="H19" s="7">
        <f t="shared" si="0"/>
        <v>3234945.4987500003</v>
      </c>
      <c r="I19" s="12">
        <f>H19</f>
        <v>3234945.4987500003</v>
      </c>
      <c r="J19" s="1"/>
      <c r="K19" s="1"/>
      <c r="L19" s="1"/>
    </row>
    <row r="20" spans="1:12" x14ac:dyDescent="0.25">
      <c r="A20" s="6" t="s">
        <v>22</v>
      </c>
      <c r="B20" s="13" t="s">
        <v>107</v>
      </c>
      <c r="C20" s="13" t="s">
        <v>129</v>
      </c>
      <c r="D20" s="10" t="s">
        <v>107</v>
      </c>
      <c r="E20" s="1" t="s">
        <v>130</v>
      </c>
      <c r="F20" s="1">
        <v>1</v>
      </c>
      <c r="G20" s="2">
        <v>2752988</v>
      </c>
      <c r="H20" s="7">
        <f t="shared" si="0"/>
        <v>2752988</v>
      </c>
      <c r="I20" s="12">
        <f>H20</f>
        <v>2752988</v>
      </c>
      <c r="J20" s="1"/>
      <c r="K20" s="1"/>
      <c r="L20" s="1"/>
    </row>
    <row r="21" spans="1:12" x14ac:dyDescent="0.25">
      <c r="A21" s="6" t="s">
        <v>22</v>
      </c>
      <c r="B21" s="1" t="s">
        <v>335</v>
      </c>
      <c r="C21" s="1" t="s">
        <v>62</v>
      </c>
      <c r="D21" s="1" t="s">
        <v>335</v>
      </c>
      <c r="E21" s="1" t="s">
        <v>48</v>
      </c>
      <c r="F21" s="1">
        <v>100</v>
      </c>
      <c r="G21" s="2">
        <v>658</v>
      </c>
      <c r="H21" s="7">
        <f t="shared" si="0"/>
        <v>65800</v>
      </c>
      <c r="I21" s="1"/>
      <c r="J21" s="1"/>
      <c r="K21" s="1"/>
      <c r="L21" s="1"/>
    </row>
    <row r="22" spans="1:12" x14ac:dyDescent="0.25">
      <c r="A22" s="6" t="s">
        <v>22</v>
      </c>
      <c r="B22" s="1" t="s">
        <v>335</v>
      </c>
      <c r="C22" s="1" t="s">
        <v>62</v>
      </c>
      <c r="D22" s="1" t="s">
        <v>335</v>
      </c>
      <c r="E22" s="1" t="s">
        <v>35</v>
      </c>
      <c r="F22" s="1">
        <v>450</v>
      </c>
      <c r="G22" s="2">
        <v>1725</v>
      </c>
      <c r="H22" s="7">
        <f t="shared" si="0"/>
        <v>776250</v>
      </c>
      <c r="I22" s="11">
        <f>SUM(H21:H22)</f>
        <v>842050</v>
      </c>
      <c r="J22" s="1"/>
      <c r="K22" s="1"/>
      <c r="L22" s="1"/>
    </row>
    <row r="23" spans="1:12" x14ac:dyDescent="0.25">
      <c r="A23" s="6" t="s">
        <v>22</v>
      </c>
      <c r="B23" s="1" t="s">
        <v>14</v>
      </c>
      <c r="C23" s="1" t="s">
        <v>103</v>
      </c>
      <c r="D23" s="1" t="s">
        <v>14</v>
      </c>
      <c r="E23" s="1" t="s">
        <v>45</v>
      </c>
      <c r="F23" s="1">
        <v>219</v>
      </c>
      <c r="G23" s="2">
        <v>6951</v>
      </c>
      <c r="H23" s="7">
        <f t="shared" si="0"/>
        <v>1522269</v>
      </c>
      <c r="I23" s="1"/>
      <c r="J23" s="1"/>
      <c r="K23" s="1"/>
      <c r="L23" s="1"/>
    </row>
    <row r="24" spans="1:12" x14ac:dyDescent="0.25">
      <c r="A24" s="6" t="s">
        <v>22</v>
      </c>
      <c r="B24" s="1" t="s">
        <v>14</v>
      </c>
      <c r="C24" s="1" t="s">
        <v>103</v>
      </c>
      <c r="D24" s="1" t="s">
        <v>14</v>
      </c>
      <c r="E24" s="1" t="s">
        <v>46</v>
      </c>
      <c r="F24" s="1">
        <v>80</v>
      </c>
      <c r="G24" s="2">
        <v>6951</v>
      </c>
      <c r="H24" s="7">
        <f t="shared" si="0"/>
        <v>556080</v>
      </c>
      <c r="I24" s="1"/>
      <c r="J24" s="1"/>
      <c r="K24" s="1"/>
      <c r="L24" s="1"/>
    </row>
    <row r="25" spans="1:12" x14ac:dyDescent="0.25">
      <c r="A25" s="6" t="s">
        <v>22</v>
      </c>
      <c r="B25" s="1" t="s">
        <v>14</v>
      </c>
      <c r="C25" s="1" t="s">
        <v>103</v>
      </c>
      <c r="D25" s="1" t="s">
        <v>14</v>
      </c>
      <c r="E25" s="1" t="s">
        <v>47</v>
      </c>
      <c r="F25" s="1">
        <v>242</v>
      </c>
      <c r="G25" s="2">
        <v>12899</v>
      </c>
      <c r="H25" s="7">
        <f t="shared" si="0"/>
        <v>3121558</v>
      </c>
      <c r="I25" s="11">
        <f>SUM(H23:H25)</f>
        <v>5199907</v>
      </c>
      <c r="J25" s="1"/>
      <c r="K25" s="1"/>
      <c r="L25" s="1"/>
    </row>
    <row r="26" spans="1:12" x14ac:dyDescent="0.25">
      <c r="A26" s="6" t="s">
        <v>22</v>
      </c>
      <c r="B26" s="1" t="s">
        <v>9</v>
      </c>
      <c r="C26" s="1" t="s">
        <v>88</v>
      </c>
      <c r="D26" s="1" t="s">
        <v>9</v>
      </c>
      <c r="E26" s="1" t="s">
        <v>56</v>
      </c>
      <c r="F26" s="1">
        <v>650</v>
      </c>
      <c r="G26" s="2">
        <v>370</v>
      </c>
      <c r="H26" s="7">
        <f t="shared" si="0"/>
        <v>240500</v>
      </c>
      <c r="I26" s="1"/>
      <c r="J26" s="1"/>
      <c r="K26" s="1"/>
      <c r="L26" s="1"/>
    </row>
    <row r="27" spans="1:12" x14ac:dyDescent="0.25">
      <c r="A27" s="6" t="s">
        <v>22</v>
      </c>
      <c r="B27" s="1" t="s">
        <v>9</v>
      </c>
      <c r="C27" s="1" t="s">
        <v>88</v>
      </c>
      <c r="D27" s="1" t="s">
        <v>9</v>
      </c>
      <c r="E27" s="1" t="s">
        <v>51</v>
      </c>
      <c r="F27" s="1">
        <v>845</v>
      </c>
      <c r="G27" s="2">
        <v>236</v>
      </c>
      <c r="H27" s="7">
        <f t="shared" si="0"/>
        <v>199420</v>
      </c>
      <c r="I27" s="1"/>
      <c r="J27" s="1"/>
      <c r="K27" s="1"/>
      <c r="L27" s="1"/>
    </row>
    <row r="28" spans="1:12" x14ac:dyDescent="0.25">
      <c r="A28" s="6" t="s">
        <v>22</v>
      </c>
      <c r="B28" s="1" t="s">
        <v>9</v>
      </c>
      <c r="C28" s="1" t="s">
        <v>88</v>
      </c>
      <c r="D28" s="1" t="s">
        <v>9</v>
      </c>
      <c r="E28" s="1" t="s">
        <v>52</v>
      </c>
      <c r="F28" s="1">
        <v>250</v>
      </c>
      <c r="G28" s="2">
        <v>118</v>
      </c>
      <c r="H28" s="7">
        <f t="shared" si="0"/>
        <v>29500</v>
      </c>
      <c r="I28" s="1"/>
      <c r="J28" s="1"/>
      <c r="K28" s="1"/>
      <c r="L28" s="1"/>
    </row>
    <row r="29" spans="1:12" x14ac:dyDescent="0.25">
      <c r="A29" s="6" t="s">
        <v>22</v>
      </c>
      <c r="B29" s="1" t="s">
        <v>9</v>
      </c>
      <c r="C29" s="1" t="s">
        <v>88</v>
      </c>
      <c r="D29" s="1" t="s">
        <v>9</v>
      </c>
      <c r="E29" s="1" t="s">
        <v>53</v>
      </c>
      <c r="F29" s="1">
        <v>40</v>
      </c>
      <c r="G29" s="2">
        <v>1998</v>
      </c>
      <c r="H29" s="7">
        <f t="shared" si="0"/>
        <v>79920</v>
      </c>
      <c r="I29" s="1"/>
      <c r="J29" s="1"/>
      <c r="K29" s="1"/>
      <c r="L29" s="1"/>
    </row>
    <row r="30" spans="1:12" x14ac:dyDescent="0.25">
      <c r="A30" s="6" t="s">
        <v>22</v>
      </c>
      <c r="B30" s="1" t="s">
        <v>9</v>
      </c>
      <c r="C30" s="1" t="s">
        <v>88</v>
      </c>
      <c r="D30" s="1" t="s">
        <v>9</v>
      </c>
      <c r="E30" s="1" t="s">
        <v>54</v>
      </c>
      <c r="F30" s="1">
        <v>30</v>
      </c>
      <c r="G30" s="2">
        <v>3080</v>
      </c>
      <c r="H30" s="7">
        <f t="shared" si="0"/>
        <v>92400</v>
      </c>
      <c r="I30" s="1"/>
      <c r="J30" s="1"/>
      <c r="K30" s="1"/>
      <c r="L30" s="1"/>
    </row>
    <row r="31" spans="1:12" x14ac:dyDescent="0.25">
      <c r="A31" s="6" t="s">
        <v>22</v>
      </c>
      <c r="B31" s="1" t="s">
        <v>9</v>
      </c>
      <c r="C31" s="1" t="s">
        <v>88</v>
      </c>
      <c r="D31" s="1" t="s">
        <v>9</v>
      </c>
      <c r="E31" s="1" t="s">
        <v>58</v>
      </c>
      <c r="F31" s="1">
        <v>500</v>
      </c>
      <c r="G31" s="2">
        <v>658</v>
      </c>
      <c r="H31" s="7">
        <f t="shared" si="0"/>
        <v>329000</v>
      </c>
      <c r="I31" s="1"/>
      <c r="J31" s="1"/>
      <c r="K31" s="1"/>
      <c r="L31" s="1"/>
    </row>
    <row r="32" spans="1:12" x14ac:dyDescent="0.25">
      <c r="A32" s="6" t="s">
        <v>22</v>
      </c>
      <c r="B32" s="1" t="s">
        <v>9</v>
      </c>
      <c r="C32" s="1" t="s">
        <v>88</v>
      </c>
      <c r="D32" s="1" t="s">
        <v>9</v>
      </c>
      <c r="E32" s="1" t="s">
        <v>59</v>
      </c>
      <c r="F32" s="1">
        <v>1135</v>
      </c>
      <c r="G32" s="2">
        <v>1725</v>
      </c>
      <c r="H32" s="7">
        <f t="shared" si="0"/>
        <v>1957875</v>
      </c>
      <c r="I32" s="1"/>
      <c r="J32" s="1"/>
      <c r="K32" s="1"/>
      <c r="L32" s="1"/>
    </row>
    <row r="33" spans="1:12" x14ac:dyDescent="0.25">
      <c r="A33" s="6" t="s">
        <v>22</v>
      </c>
      <c r="B33" s="1" t="s">
        <v>9</v>
      </c>
      <c r="C33" s="1" t="s">
        <v>88</v>
      </c>
      <c r="D33" s="1" t="s">
        <v>9</v>
      </c>
      <c r="E33" s="1" t="s">
        <v>60</v>
      </c>
      <c r="F33" s="1">
        <v>100</v>
      </c>
      <c r="G33" s="2">
        <v>1500</v>
      </c>
      <c r="H33" s="7">
        <f t="shared" si="0"/>
        <v>150000</v>
      </c>
      <c r="I33" s="11">
        <f>SUM(H26:H33)</f>
        <v>3078615</v>
      </c>
      <c r="J33" s="1"/>
      <c r="K33" s="1"/>
      <c r="L33" s="1"/>
    </row>
    <row r="34" spans="1:12" x14ac:dyDescent="0.25">
      <c r="A34" s="6" t="s">
        <v>22</v>
      </c>
      <c r="B34" s="1" t="s">
        <v>4</v>
      </c>
      <c r="C34" s="1" t="s">
        <v>73</v>
      </c>
      <c r="D34" s="1" t="s">
        <v>4</v>
      </c>
      <c r="E34" s="1" t="s">
        <v>48</v>
      </c>
      <c r="F34" s="1">
        <v>130</v>
      </c>
      <c r="G34" s="2">
        <v>658</v>
      </c>
      <c r="H34" s="7">
        <f t="shared" si="0"/>
        <v>85540</v>
      </c>
      <c r="I34" s="1"/>
      <c r="J34" s="1"/>
      <c r="K34" s="1"/>
      <c r="L34" s="1"/>
    </row>
    <row r="35" spans="1:12" x14ac:dyDescent="0.25">
      <c r="A35" s="6" t="s">
        <v>22</v>
      </c>
      <c r="B35" s="1" t="s">
        <v>4</v>
      </c>
      <c r="C35" s="1" t="s">
        <v>73</v>
      </c>
      <c r="D35" s="1" t="s">
        <v>4</v>
      </c>
      <c r="E35" s="1" t="s">
        <v>35</v>
      </c>
      <c r="F35" s="1">
        <v>200</v>
      </c>
      <c r="G35" s="2">
        <v>1725</v>
      </c>
      <c r="H35" s="7">
        <f t="shared" si="0"/>
        <v>345000</v>
      </c>
      <c r="I35" s="1"/>
      <c r="J35" s="1"/>
      <c r="K35" s="1"/>
      <c r="L35" s="1"/>
    </row>
    <row r="36" spans="1:12" x14ac:dyDescent="0.25">
      <c r="A36" s="6" t="s">
        <v>22</v>
      </c>
      <c r="B36" s="1" t="s">
        <v>4</v>
      </c>
      <c r="C36" s="1" t="s">
        <v>73</v>
      </c>
      <c r="D36" s="1" t="s">
        <v>4</v>
      </c>
      <c r="E36" s="1" t="s">
        <v>49</v>
      </c>
      <c r="F36" s="1">
        <v>60</v>
      </c>
      <c r="G36" s="2">
        <v>1500</v>
      </c>
      <c r="H36" s="7">
        <f t="shared" si="0"/>
        <v>90000</v>
      </c>
      <c r="I36" s="11">
        <f>SUM(H34:H36)</f>
        <v>520540</v>
      </c>
      <c r="J36" s="1"/>
      <c r="K36" s="1"/>
      <c r="L36" s="1"/>
    </row>
    <row r="37" spans="1:12" x14ac:dyDescent="0.25">
      <c r="A37" s="6" t="s">
        <v>22</v>
      </c>
      <c r="B37" s="1" t="s">
        <v>32</v>
      </c>
      <c r="C37" s="1" t="s">
        <v>33</v>
      </c>
      <c r="D37" s="1" t="s">
        <v>34</v>
      </c>
      <c r="E37" s="1" t="s">
        <v>35</v>
      </c>
      <c r="F37" s="1">
        <v>636</v>
      </c>
      <c r="G37" s="2">
        <v>1725</v>
      </c>
      <c r="H37" s="7">
        <f t="shared" si="0"/>
        <v>1097100</v>
      </c>
      <c r="I37" s="46">
        <f>H37</f>
        <v>1097100</v>
      </c>
      <c r="J37" s="1"/>
      <c r="K37" s="1"/>
      <c r="L37" s="1"/>
    </row>
    <row r="38" spans="1:12" x14ac:dyDescent="0.25">
      <c r="A38" s="6" t="s">
        <v>22</v>
      </c>
      <c r="B38" s="1" t="s">
        <v>107</v>
      </c>
      <c r="C38" s="1" t="s">
        <v>114</v>
      </c>
      <c r="D38" s="1" t="s">
        <v>107</v>
      </c>
      <c r="E38" s="1" t="s">
        <v>115</v>
      </c>
      <c r="F38" s="1">
        <v>1</v>
      </c>
      <c r="G38" s="2">
        <v>3193271.3512499998</v>
      </c>
      <c r="H38" s="7">
        <f t="shared" si="0"/>
        <v>3193271.3512499998</v>
      </c>
      <c r="I38" s="12">
        <f>H38</f>
        <v>3193271.3512499998</v>
      </c>
      <c r="J38" s="1"/>
      <c r="K38" s="1"/>
      <c r="L38" s="1"/>
    </row>
    <row r="39" spans="1:12" x14ac:dyDescent="0.25">
      <c r="A39" s="6" t="s">
        <v>22</v>
      </c>
      <c r="B39" s="1" t="s">
        <v>107</v>
      </c>
      <c r="C39" s="1" t="s">
        <v>118</v>
      </c>
      <c r="D39" s="1" t="s">
        <v>107</v>
      </c>
      <c r="E39" s="1" t="s">
        <v>119</v>
      </c>
      <c r="F39" s="1">
        <v>1</v>
      </c>
      <c r="G39" s="2">
        <v>3916903.125</v>
      </c>
      <c r="H39" s="7">
        <f t="shared" si="0"/>
        <v>3916903.125</v>
      </c>
      <c r="I39" s="1"/>
      <c r="J39" s="1"/>
      <c r="K39" s="1"/>
      <c r="L39" s="1"/>
    </row>
    <row r="40" spans="1:12" x14ac:dyDescent="0.25">
      <c r="A40" s="6" t="s">
        <v>22</v>
      </c>
      <c r="B40" s="1" t="s">
        <v>107</v>
      </c>
      <c r="C40" s="1" t="s">
        <v>118</v>
      </c>
      <c r="D40" s="1" t="s">
        <v>335</v>
      </c>
      <c r="E40" s="1" t="s">
        <v>46</v>
      </c>
      <c r="F40" s="1">
        <v>67</v>
      </c>
      <c r="G40" s="2">
        <v>6951</v>
      </c>
      <c r="H40" s="7">
        <f t="shared" si="0"/>
        <v>465717</v>
      </c>
      <c r="I40" s="1"/>
      <c r="J40" s="1"/>
      <c r="K40" s="1"/>
      <c r="L40" s="1"/>
    </row>
    <row r="41" spans="1:12" x14ac:dyDescent="0.25">
      <c r="A41" s="6" t="s">
        <v>22</v>
      </c>
      <c r="B41" s="1" t="s">
        <v>107</v>
      </c>
      <c r="C41" s="1" t="s">
        <v>118</v>
      </c>
      <c r="D41" s="1" t="s">
        <v>3</v>
      </c>
      <c r="E41" s="1" t="s">
        <v>46</v>
      </c>
      <c r="F41" s="1">
        <v>44</v>
      </c>
      <c r="G41" s="2">
        <v>6951</v>
      </c>
      <c r="H41" s="7">
        <f t="shared" si="0"/>
        <v>305844</v>
      </c>
      <c r="I41" s="1"/>
      <c r="J41" s="1"/>
      <c r="K41" s="1"/>
      <c r="L41" s="1"/>
    </row>
    <row r="42" spans="1:12" x14ac:dyDescent="0.25">
      <c r="A42" s="6" t="s">
        <v>22</v>
      </c>
      <c r="B42" s="1" t="s">
        <v>107</v>
      </c>
      <c r="C42" s="1" t="s">
        <v>118</v>
      </c>
      <c r="D42" s="1" t="s">
        <v>6</v>
      </c>
      <c r="E42" s="1" t="s">
        <v>46</v>
      </c>
      <c r="F42" s="1">
        <v>79</v>
      </c>
      <c r="G42" s="2">
        <v>6951</v>
      </c>
      <c r="H42" s="7">
        <f t="shared" si="0"/>
        <v>549129</v>
      </c>
      <c r="I42" s="1"/>
      <c r="J42" s="1"/>
      <c r="K42" s="1"/>
      <c r="L42" s="1"/>
    </row>
    <row r="43" spans="1:12" x14ac:dyDescent="0.25">
      <c r="A43" s="6" t="s">
        <v>22</v>
      </c>
      <c r="B43" s="1" t="s">
        <v>107</v>
      </c>
      <c r="C43" s="1" t="s">
        <v>118</v>
      </c>
      <c r="D43" s="1" t="s">
        <v>335</v>
      </c>
      <c r="E43" s="1" t="s">
        <v>57</v>
      </c>
      <c r="F43" s="1">
        <v>130</v>
      </c>
      <c r="G43" s="2">
        <v>12899</v>
      </c>
      <c r="H43" s="7">
        <f t="shared" si="0"/>
        <v>1676870</v>
      </c>
      <c r="I43" s="1"/>
      <c r="J43" s="1"/>
      <c r="K43" s="1"/>
      <c r="L43" s="1"/>
    </row>
    <row r="44" spans="1:12" x14ac:dyDescent="0.25">
      <c r="A44" s="6" t="s">
        <v>22</v>
      </c>
      <c r="B44" s="1" t="s">
        <v>107</v>
      </c>
      <c r="C44" s="1" t="s">
        <v>118</v>
      </c>
      <c r="D44" s="1" t="s">
        <v>3</v>
      </c>
      <c r="E44" s="1" t="s">
        <v>57</v>
      </c>
      <c r="F44" s="1">
        <v>147</v>
      </c>
      <c r="G44" s="2">
        <v>12899</v>
      </c>
      <c r="H44" s="7">
        <f t="shared" si="0"/>
        <v>1896153</v>
      </c>
      <c r="I44" s="12">
        <f>SUM(H39:H44)</f>
        <v>8810616.125</v>
      </c>
      <c r="J44" s="1"/>
      <c r="K44" s="1"/>
      <c r="L44" s="1"/>
    </row>
    <row r="45" spans="1:12" x14ac:dyDescent="0.25">
      <c r="A45" s="6" t="s">
        <v>22</v>
      </c>
      <c r="B45" s="8" t="s">
        <v>107</v>
      </c>
      <c r="C45" s="1" t="s">
        <v>125</v>
      </c>
      <c r="D45" s="10" t="s">
        <v>107</v>
      </c>
      <c r="E45" s="1" t="s">
        <v>26</v>
      </c>
      <c r="F45" s="1">
        <v>1</v>
      </c>
      <c r="G45" s="2">
        <v>4867455</v>
      </c>
      <c r="H45" s="7">
        <f t="shared" si="0"/>
        <v>4867455</v>
      </c>
      <c r="I45" s="11">
        <f>H45</f>
        <v>4867455</v>
      </c>
      <c r="J45" s="1"/>
      <c r="K45" s="1"/>
      <c r="L45" s="1"/>
    </row>
    <row r="46" spans="1:12" x14ac:dyDescent="0.25">
      <c r="A46" s="6" t="s">
        <v>22</v>
      </c>
      <c r="B46" s="1" t="s">
        <v>107</v>
      </c>
      <c r="C46" s="1" t="s">
        <v>109</v>
      </c>
      <c r="D46" s="1" t="s">
        <v>107</v>
      </c>
      <c r="E46" s="1" t="s">
        <v>110</v>
      </c>
      <c r="F46" s="1">
        <v>320</v>
      </c>
      <c r="G46" s="2">
        <v>5293</v>
      </c>
      <c r="H46" s="7">
        <f t="shared" si="0"/>
        <v>1693760</v>
      </c>
      <c r="I46" s="11">
        <f>H46</f>
        <v>1693760</v>
      </c>
      <c r="J46" s="1"/>
      <c r="K46" s="1"/>
      <c r="L46" s="1"/>
    </row>
    <row r="47" spans="1:12" x14ac:dyDescent="0.25">
      <c r="A47" s="6" t="s">
        <v>22</v>
      </c>
      <c r="B47" s="1" t="s">
        <v>7</v>
      </c>
      <c r="C47" s="1" t="s">
        <v>83</v>
      </c>
      <c r="D47" s="1" t="s">
        <v>7</v>
      </c>
      <c r="E47" s="1" t="s">
        <v>38</v>
      </c>
      <c r="F47" s="1">
        <v>3</v>
      </c>
      <c r="G47" s="2">
        <v>67604</v>
      </c>
      <c r="H47" s="7">
        <f t="shared" si="0"/>
        <v>202812</v>
      </c>
      <c r="I47" s="1"/>
      <c r="J47" s="1"/>
      <c r="K47" s="1"/>
      <c r="L47" s="1"/>
    </row>
    <row r="48" spans="1:12" x14ac:dyDescent="0.25">
      <c r="A48" s="6" t="s">
        <v>22</v>
      </c>
      <c r="B48" s="1" t="s">
        <v>7</v>
      </c>
      <c r="C48" s="1" t="s">
        <v>83</v>
      </c>
      <c r="D48" s="1" t="s">
        <v>7</v>
      </c>
      <c r="E48" s="1" t="s">
        <v>39</v>
      </c>
      <c r="F48" s="1">
        <v>800</v>
      </c>
      <c r="G48" s="2">
        <v>370</v>
      </c>
      <c r="H48" s="7">
        <f t="shared" si="0"/>
        <v>296000</v>
      </c>
      <c r="I48" s="1"/>
      <c r="J48" s="1"/>
      <c r="K48" s="1"/>
      <c r="L48" s="1"/>
    </row>
    <row r="49" spans="1:12" x14ac:dyDescent="0.25">
      <c r="A49" s="6" t="s">
        <v>22</v>
      </c>
      <c r="B49" s="1" t="s">
        <v>7</v>
      </c>
      <c r="C49" s="1" t="s">
        <v>83</v>
      </c>
      <c r="D49" s="1" t="s">
        <v>7</v>
      </c>
      <c r="E49" s="1" t="s">
        <v>40</v>
      </c>
      <c r="F49" s="1">
        <v>700</v>
      </c>
      <c r="G49" s="2">
        <v>236</v>
      </c>
      <c r="H49" s="7">
        <f t="shared" si="0"/>
        <v>165200</v>
      </c>
      <c r="I49" s="1"/>
      <c r="J49" s="1"/>
      <c r="K49" s="1"/>
      <c r="L49" s="1"/>
    </row>
    <row r="50" spans="1:12" x14ac:dyDescent="0.25">
      <c r="A50" s="6" t="s">
        <v>22</v>
      </c>
      <c r="B50" s="1" t="s">
        <v>7</v>
      </c>
      <c r="C50" s="1" t="s">
        <v>83</v>
      </c>
      <c r="D50" s="1" t="s">
        <v>7</v>
      </c>
      <c r="E50" s="1" t="s">
        <v>41</v>
      </c>
      <c r="F50" s="1">
        <v>1300</v>
      </c>
      <c r="G50" s="2">
        <v>118</v>
      </c>
      <c r="H50" s="7">
        <f t="shared" si="0"/>
        <v>153400</v>
      </c>
      <c r="I50" s="1"/>
      <c r="J50" s="1"/>
      <c r="K50" s="1"/>
      <c r="L50" s="1"/>
    </row>
    <row r="51" spans="1:12" x14ac:dyDescent="0.25">
      <c r="A51" s="6" t="s">
        <v>22</v>
      </c>
      <c r="B51" s="1" t="s">
        <v>7</v>
      </c>
      <c r="C51" s="1" t="s">
        <v>83</v>
      </c>
      <c r="D51" s="1" t="s">
        <v>7</v>
      </c>
      <c r="E51" s="1" t="s">
        <v>42</v>
      </c>
      <c r="F51" s="1">
        <v>200</v>
      </c>
      <c r="G51" s="2">
        <v>296</v>
      </c>
      <c r="H51" s="7">
        <f t="shared" si="0"/>
        <v>59200</v>
      </c>
      <c r="I51" s="1"/>
      <c r="J51" s="1"/>
      <c r="K51" s="1"/>
      <c r="L51" s="1"/>
    </row>
    <row r="52" spans="1:12" x14ac:dyDescent="0.25">
      <c r="A52" s="6" t="s">
        <v>22</v>
      </c>
      <c r="B52" s="1" t="s">
        <v>7</v>
      </c>
      <c r="C52" s="1" t="s">
        <v>83</v>
      </c>
      <c r="D52" s="1" t="s">
        <v>7</v>
      </c>
      <c r="E52" s="1" t="s">
        <v>43</v>
      </c>
      <c r="F52" s="1">
        <v>95</v>
      </c>
      <c r="G52" s="2">
        <v>1998</v>
      </c>
      <c r="H52" s="7">
        <f t="shared" si="0"/>
        <v>189810</v>
      </c>
      <c r="I52" s="1"/>
      <c r="J52" s="1"/>
      <c r="K52" s="1"/>
      <c r="L52" s="1"/>
    </row>
    <row r="53" spans="1:12" x14ac:dyDescent="0.25">
      <c r="A53" s="6" t="s">
        <v>22</v>
      </c>
      <c r="B53" s="1" t="s">
        <v>7</v>
      </c>
      <c r="C53" s="1" t="s">
        <v>83</v>
      </c>
      <c r="D53" s="1" t="s">
        <v>7</v>
      </c>
      <c r="E53" s="1" t="s">
        <v>44</v>
      </c>
      <c r="F53" s="1">
        <v>25</v>
      </c>
      <c r="G53" s="2">
        <v>3080</v>
      </c>
      <c r="H53" s="7">
        <f t="shared" si="0"/>
        <v>77000</v>
      </c>
      <c r="I53" s="11">
        <f>SUM(H47:H53)</f>
        <v>1143422</v>
      </c>
      <c r="J53" s="1"/>
      <c r="K53" s="1"/>
      <c r="L53" s="1"/>
    </row>
    <row r="54" spans="1:12" x14ac:dyDescent="0.25">
      <c r="A54" s="6" t="s">
        <v>22</v>
      </c>
      <c r="B54" s="1" t="s">
        <v>16</v>
      </c>
      <c r="C54" s="1" t="s">
        <v>23</v>
      </c>
      <c r="D54" s="1" t="s">
        <v>16</v>
      </c>
      <c r="E54" s="1" t="s">
        <v>51</v>
      </c>
      <c r="F54" s="1">
        <v>810</v>
      </c>
      <c r="G54" s="2">
        <v>236</v>
      </c>
      <c r="H54" s="7">
        <f t="shared" si="0"/>
        <v>191160</v>
      </c>
      <c r="I54" s="1"/>
      <c r="J54" s="1"/>
      <c r="K54" s="1"/>
      <c r="L54" s="1"/>
    </row>
    <row r="55" spans="1:12" x14ac:dyDescent="0.25">
      <c r="A55" s="6" t="s">
        <v>22</v>
      </c>
      <c r="B55" s="1" t="s">
        <v>16</v>
      </c>
      <c r="C55" s="1" t="s">
        <v>23</v>
      </c>
      <c r="D55" s="1" t="s">
        <v>16</v>
      </c>
      <c r="E55" s="1" t="s">
        <v>52</v>
      </c>
      <c r="F55" s="1">
        <v>230</v>
      </c>
      <c r="G55" s="2">
        <v>118</v>
      </c>
      <c r="H55" s="7">
        <f t="shared" si="0"/>
        <v>27140</v>
      </c>
      <c r="I55" s="1"/>
      <c r="J55" s="1"/>
      <c r="K55" s="1"/>
      <c r="L55" s="1"/>
    </row>
    <row r="56" spans="1:12" x14ac:dyDescent="0.25">
      <c r="A56" s="6" t="s">
        <v>22</v>
      </c>
      <c r="B56" s="1" t="s">
        <v>16</v>
      </c>
      <c r="C56" s="1" t="s">
        <v>23</v>
      </c>
      <c r="D56" s="1" t="s">
        <v>16</v>
      </c>
      <c r="E56" s="1" t="s">
        <v>53</v>
      </c>
      <c r="F56" s="1">
        <v>5</v>
      </c>
      <c r="G56" s="2">
        <v>1998</v>
      </c>
      <c r="H56" s="7">
        <f t="shared" si="0"/>
        <v>9990</v>
      </c>
      <c r="I56" s="1"/>
      <c r="J56" s="1"/>
      <c r="K56" s="1"/>
      <c r="L56" s="1"/>
    </row>
    <row r="57" spans="1:12" x14ac:dyDescent="0.25">
      <c r="A57" s="6" t="s">
        <v>22</v>
      </c>
      <c r="B57" s="1" t="s">
        <v>16</v>
      </c>
      <c r="C57" s="1" t="s">
        <v>23</v>
      </c>
      <c r="D57" s="1" t="s">
        <v>16</v>
      </c>
      <c r="E57" s="1" t="s">
        <v>54</v>
      </c>
      <c r="F57" s="1">
        <v>5</v>
      </c>
      <c r="G57" s="2">
        <v>3080</v>
      </c>
      <c r="H57" s="7">
        <f t="shared" si="0"/>
        <v>15400</v>
      </c>
      <c r="I57" s="11">
        <f>SUM(H54:H57)</f>
        <v>243690</v>
      </c>
      <c r="J57" s="1"/>
      <c r="K57" s="1"/>
      <c r="L57" s="1"/>
    </row>
    <row r="58" spans="1:12" x14ac:dyDescent="0.25">
      <c r="A58" s="6" t="s">
        <v>22</v>
      </c>
      <c r="B58" s="1" t="s">
        <v>9</v>
      </c>
      <c r="C58" s="1" t="s">
        <v>89</v>
      </c>
      <c r="D58" s="1" t="s">
        <v>9</v>
      </c>
      <c r="E58" s="1" t="s">
        <v>46</v>
      </c>
      <c r="F58" s="1">
        <v>147</v>
      </c>
      <c r="G58" s="2">
        <v>6951</v>
      </c>
      <c r="H58" s="7">
        <f t="shared" si="0"/>
        <v>1021797</v>
      </c>
      <c r="I58" s="1"/>
      <c r="J58" s="1"/>
      <c r="K58" s="1"/>
      <c r="L58" s="1"/>
    </row>
    <row r="59" spans="1:12" x14ac:dyDescent="0.25">
      <c r="A59" s="6" t="s">
        <v>22</v>
      </c>
      <c r="B59" s="1" t="s">
        <v>9</v>
      </c>
      <c r="C59" s="1" t="s">
        <v>89</v>
      </c>
      <c r="D59" s="1" t="s">
        <v>9</v>
      </c>
      <c r="E59" s="1" t="s">
        <v>57</v>
      </c>
      <c r="F59" s="1">
        <v>302</v>
      </c>
      <c r="G59" s="2">
        <v>12899</v>
      </c>
      <c r="H59" s="7">
        <f t="shared" si="0"/>
        <v>3895498</v>
      </c>
      <c r="I59" s="1"/>
      <c r="J59" s="1"/>
      <c r="K59" s="1"/>
      <c r="L59" s="1"/>
    </row>
    <row r="60" spans="1:12" x14ac:dyDescent="0.25">
      <c r="A60" s="6" t="s">
        <v>22</v>
      </c>
      <c r="B60" s="1" t="s">
        <v>9</v>
      </c>
      <c r="C60" s="1" t="s">
        <v>89</v>
      </c>
      <c r="D60" s="1" t="s">
        <v>9</v>
      </c>
      <c r="E60" s="1" t="s">
        <v>48</v>
      </c>
      <c r="F60" s="1">
        <v>600</v>
      </c>
      <c r="G60" s="2">
        <v>658</v>
      </c>
      <c r="H60" s="7">
        <f t="shared" si="0"/>
        <v>394800</v>
      </c>
      <c r="I60" s="1"/>
      <c r="J60" s="1"/>
      <c r="K60" s="1"/>
      <c r="L60" s="1"/>
    </row>
    <row r="61" spans="1:12" x14ac:dyDescent="0.25">
      <c r="A61" s="6" t="s">
        <v>22</v>
      </c>
      <c r="B61" s="1" t="s">
        <v>9</v>
      </c>
      <c r="C61" s="1" t="s">
        <v>89</v>
      </c>
      <c r="D61" s="1" t="s">
        <v>9</v>
      </c>
      <c r="E61" s="1" t="s">
        <v>35</v>
      </c>
      <c r="F61" s="1">
        <v>1465</v>
      </c>
      <c r="G61" s="2">
        <v>1725</v>
      </c>
      <c r="H61" s="7">
        <f t="shared" ref="H61:H123" si="1">F61*G61</f>
        <v>2527125</v>
      </c>
      <c r="I61" s="1"/>
      <c r="J61" s="1"/>
      <c r="K61" s="1"/>
      <c r="L61" s="1"/>
    </row>
    <row r="62" spans="1:12" x14ac:dyDescent="0.25">
      <c r="A62" s="6" t="s">
        <v>22</v>
      </c>
      <c r="B62" s="1" t="s">
        <v>9</v>
      </c>
      <c r="C62" s="1" t="s">
        <v>89</v>
      </c>
      <c r="D62" s="1" t="s">
        <v>9</v>
      </c>
      <c r="E62" s="1" t="s">
        <v>49</v>
      </c>
      <c r="F62" s="1">
        <v>100</v>
      </c>
      <c r="G62" s="2">
        <v>1500</v>
      </c>
      <c r="H62" s="7">
        <f t="shared" si="1"/>
        <v>150000</v>
      </c>
      <c r="I62" s="11">
        <f>SUM(H58:H62)</f>
        <v>7989220</v>
      </c>
      <c r="J62" s="1"/>
      <c r="K62" s="1"/>
      <c r="L62" s="1"/>
    </row>
    <row r="63" spans="1:12" x14ac:dyDescent="0.25">
      <c r="A63" s="6" t="s">
        <v>22</v>
      </c>
      <c r="B63" s="1" t="s">
        <v>335</v>
      </c>
      <c r="C63" s="1" t="s">
        <v>63</v>
      </c>
      <c r="D63" s="1" t="s">
        <v>335</v>
      </c>
      <c r="E63" s="1" t="s">
        <v>56</v>
      </c>
      <c r="F63" s="1">
        <v>300</v>
      </c>
      <c r="G63" s="2">
        <v>370</v>
      </c>
      <c r="H63" s="7">
        <f t="shared" si="1"/>
        <v>111000</v>
      </c>
      <c r="I63" s="1"/>
      <c r="J63" s="1"/>
      <c r="K63" s="1"/>
      <c r="L63" s="1"/>
    </row>
    <row r="64" spans="1:12" x14ac:dyDescent="0.25">
      <c r="A64" s="6" t="s">
        <v>22</v>
      </c>
      <c r="B64" s="1" t="s">
        <v>335</v>
      </c>
      <c r="C64" s="1" t="s">
        <v>63</v>
      </c>
      <c r="D64" s="1" t="s">
        <v>335</v>
      </c>
      <c r="E64" s="1" t="s">
        <v>53</v>
      </c>
      <c r="F64" s="1">
        <v>35</v>
      </c>
      <c r="G64" s="2">
        <v>1998</v>
      </c>
      <c r="H64" s="7">
        <f t="shared" si="1"/>
        <v>69930</v>
      </c>
      <c r="I64" s="1"/>
      <c r="J64" s="1"/>
      <c r="K64" s="1"/>
      <c r="L64" s="1"/>
    </row>
    <row r="65" spans="1:12" x14ac:dyDescent="0.25">
      <c r="A65" s="6" t="s">
        <v>22</v>
      </c>
      <c r="B65" s="1" t="s">
        <v>335</v>
      </c>
      <c r="C65" s="1" t="s">
        <v>63</v>
      </c>
      <c r="D65" s="1" t="s">
        <v>335</v>
      </c>
      <c r="E65" s="1" t="s">
        <v>54</v>
      </c>
      <c r="F65" s="1">
        <v>15</v>
      </c>
      <c r="G65" s="2">
        <v>3080</v>
      </c>
      <c r="H65" s="7">
        <f t="shared" si="1"/>
        <v>46200</v>
      </c>
      <c r="I65" s="1"/>
      <c r="J65" s="1"/>
      <c r="K65" s="1"/>
      <c r="L65" s="1"/>
    </row>
    <row r="66" spans="1:12" x14ac:dyDescent="0.25">
      <c r="A66" s="6" t="s">
        <v>22</v>
      </c>
      <c r="B66" s="1" t="s">
        <v>335</v>
      </c>
      <c r="C66" s="1" t="s">
        <v>63</v>
      </c>
      <c r="D66" s="1" t="s">
        <v>335</v>
      </c>
      <c r="E66" s="1" t="s">
        <v>48</v>
      </c>
      <c r="F66" s="1">
        <v>250</v>
      </c>
      <c r="G66" s="2">
        <v>658</v>
      </c>
      <c r="H66" s="7">
        <f t="shared" si="1"/>
        <v>164500</v>
      </c>
      <c r="I66" s="1"/>
      <c r="J66" s="1"/>
      <c r="K66" s="1"/>
      <c r="L66" s="1"/>
    </row>
    <row r="67" spans="1:12" x14ac:dyDescent="0.25">
      <c r="A67" s="6" t="s">
        <v>22</v>
      </c>
      <c r="B67" s="1" t="s">
        <v>335</v>
      </c>
      <c r="C67" s="1" t="s">
        <v>63</v>
      </c>
      <c r="D67" s="1" t="s">
        <v>335</v>
      </c>
      <c r="E67" s="1" t="s">
        <v>35</v>
      </c>
      <c r="F67" s="1">
        <v>500</v>
      </c>
      <c r="G67" s="2">
        <v>1725</v>
      </c>
      <c r="H67" s="7">
        <f t="shared" si="1"/>
        <v>862500</v>
      </c>
      <c r="I67" s="1"/>
      <c r="J67" s="1"/>
      <c r="K67" s="1"/>
      <c r="L67" s="1"/>
    </row>
    <row r="68" spans="1:12" x14ac:dyDescent="0.25">
      <c r="A68" s="6" t="s">
        <v>22</v>
      </c>
      <c r="B68" s="1" t="s">
        <v>335</v>
      </c>
      <c r="C68" s="1" t="s">
        <v>63</v>
      </c>
      <c r="D68" s="1" t="s">
        <v>335</v>
      </c>
      <c r="E68" s="1" t="s">
        <v>49</v>
      </c>
      <c r="F68" s="1">
        <v>75</v>
      </c>
      <c r="G68" s="2">
        <v>1500</v>
      </c>
      <c r="H68" s="7">
        <f t="shared" si="1"/>
        <v>112500</v>
      </c>
      <c r="I68" s="11">
        <f>SUM(H63:H68)</f>
        <v>1366630</v>
      </c>
      <c r="J68" s="1"/>
      <c r="K68" s="1"/>
      <c r="L68" s="1"/>
    </row>
    <row r="69" spans="1:12" x14ac:dyDescent="0.25">
      <c r="A69" s="6" t="s">
        <v>22</v>
      </c>
      <c r="B69" s="1" t="s">
        <v>17</v>
      </c>
      <c r="C69" s="1" t="s">
        <v>94</v>
      </c>
      <c r="D69" s="1" t="s">
        <v>17</v>
      </c>
      <c r="E69" s="1" t="s">
        <v>38</v>
      </c>
      <c r="F69" s="1">
        <f>1+1</f>
        <v>2</v>
      </c>
      <c r="G69" s="2">
        <v>67604</v>
      </c>
      <c r="H69" s="7">
        <f t="shared" si="1"/>
        <v>135208</v>
      </c>
      <c r="I69" s="1"/>
      <c r="J69" s="1"/>
      <c r="K69" s="1"/>
      <c r="L69" s="1"/>
    </row>
    <row r="70" spans="1:12" x14ac:dyDescent="0.25">
      <c r="A70" s="6" t="s">
        <v>22</v>
      </c>
      <c r="B70" s="1" t="s">
        <v>17</v>
      </c>
      <c r="C70" s="1" t="s">
        <v>94</v>
      </c>
      <c r="D70" s="1" t="s">
        <v>17</v>
      </c>
      <c r="E70" s="1" t="s">
        <v>39</v>
      </c>
      <c r="F70" s="1">
        <v>410</v>
      </c>
      <c r="G70" s="2">
        <v>370</v>
      </c>
      <c r="H70" s="7">
        <f t="shared" si="1"/>
        <v>151700</v>
      </c>
      <c r="I70" s="1"/>
      <c r="J70" s="1"/>
      <c r="K70" s="1"/>
      <c r="L70" s="1"/>
    </row>
    <row r="71" spans="1:12" x14ac:dyDescent="0.25">
      <c r="A71" s="6" t="s">
        <v>22</v>
      </c>
      <c r="B71" s="1" t="s">
        <v>17</v>
      </c>
      <c r="C71" s="1" t="s">
        <v>94</v>
      </c>
      <c r="D71" s="1" t="s">
        <v>17</v>
      </c>
      <c r="E71" s="1" t="s">
        <v>40</v>
      </c>
      <c r="F71" s="1">
        <v>390</v>
      </c>
      <c r="G71" s="2">
        <v>236</v>
      </c>
      <c r="H71" s="7">
        <f t="shared" si="1"/>
        <v>92040</v>
      </c>
      <c r="I71" s="1"/>
      <c r="J71" s="1"/>
      <c r="K71" s="1"/>
      <c r="L71" s="1"/>
    </row>
    <row r="72" spans="1:12" x14ac:dyDescent="0.25">
      <c r="A72" s="6" t="s">
        <v>22</v>
      </c>
      <c r="B72" s="1" t="s">
        <v>17</v>
      </c>
      <c r="C72" s="1" t="s">
        <v>94</v>
      </c>
      <c r="D72" s="1" t="s">
        <v>17</v>
      </c>
      <c r="E72" s="1" t="s">
        <v>41</v>
      </c>
      <c r="F72" s="1">
        <v>1010</v>
      </c>
      <c r="G72" s="2">
        <v>118</v>
      </c>
      <c r="H72" s="7">
        <f t="shared" si="1"/>
        <v>119180</v>
      </c>
      <c r="I72" s="1"/>
      <c r="J72" s="1"/>
      <c r="K72" s="1"/>
      <c r="L72" s="1"/>
    </row>
    <row r="73" spans="1:12" x14ac:dyDescent="0.25">
      <c r="A73" s="6" t="s">
        <v>22</v>
      </c>
      <c r="B73" s="1" t="s">
        <v>17</v>
      </c>
      <c r="C73" s="1" t="s">
        <v>94</v>
      </c>
      <c r="D73" s="1" t="s">
        <v>17</v>
      </c>
      <c r="E73" s="1" t="s">
        <v>42</v>
      </c>
      <c r="F73" s="1">
        <v>350</v>
      </c>
      <c r="G73" s="2">
        <v>296</v>
      </c>
      <c r="H73" s="7">
        <f t="shared" si="1"/>
        <v>103600</v>
      </c>
      <c r="I73" s="1"/>
      <c r="J73" s="1"/>
      <c r="K73" s="1"/>
      <c r="L73" s="1"/>
    </row>
    <row r="74" spans="1:12" x14ac:dyDescent="0.25">
      <c r="A74" s="6" t="s">
        <v>22</v>
      </c>
      <c r="B74" s="1" t="s">
        <v>17</v>
      </c>
      <c r="C74" s="1" t="s">
        <v>94</v>
      </c>
      <c r="D74" s="1" t="s">
        <v>17</v>
      </c>
      <c r="E74" s="1" t="s">
        <v>43</v>
      </c>
      <c r="F74" s="1">
        <v>45</v>
      </c>
      <c r="G74" s="2">
        <v>1998</v>
      </c>
      <c r="H74" s="7">
        <f t="shared" si="1"/>
        <v>89910</v>
      </c>
      <c r="I74" s="1"/>
      <c r="J74" s="1"/>
      <c r="K74" s="1"/>
      <c r="L74" s="1"/>
    </row>
    <row r="75" spans="1:12" x14ac:dyDescent="0.25">
      <c r="A75" s="6" t="s">
        <v>22</v>
      </c>
      <c r="B75" s="1" t="s">
        <v>17</v>
      </c>
      <c r="C75" s="1" t="s">
        <v>94</v>
      </c>
      <c r="D75" s="1" t="s">
        <v>17</v>
      </c>
      <c r="E75" s="1" t="s">
        <v>44</v>
      </c>
      <c r="F75" s="1">
        <v>10</v>
      </c>
      <c r="G75" s="2">
        <v>3080</v>
      </c>
      <c r="H75" s="7">
        <f t="shared" si="1"/>
        <v>30800</v>
      </c>
      <c r="I75" s="1"/>
      <c r="J75" s="1"/>
      <c r="K75" s="1"/>
      <c r="L75" s="1"/>
    </row>
    <row r="76" spans="1:12" x14ac:dyDescent="0.25">
      <c r="A76" s="6" t="s">
        <v>22</v>
      </c>
      <c r="B76" s="1" t="s">
        <v>107</v>
      </c>
      <c r="C76" s="1" t="s">
        <v>94</v>
      </c>
      <c r="D76" s="1" t="s">
        <v>107</v>
      </c>
      <c r="E76" s="1" t="s">
        <v>111</v>
      </c>
      <c r="F76" s="1">
        <v>1</v>
      </c>
      <c r="G76" s="2">
        <v>1610870.12</v>
      </c>
      <c r="H76" s="7">
        <f t="shared" si="1"/>
        <v>1610870.12</v>
      </c>
      <c r="I76" s="11">
        <f>SUM(H69:H76)</f>
        <v>2333308.12</v>
      </c>
      <c r="J76" s="1"/>
      <c r="K76" s="1"/>
      <c r="L76" s="1"/>
    </row>
    <row r="77" spans="1:12" x14ac:dyDescent="0.25">
      <c r="A77" s="6" t="s">
        <v>22</v>
      </c>
      <c r="B77" s="9" t="s">
        <v>195</v>
      </c>
      <c r="C77" s="9" t="s">
        <v>80</v>
      </c>
      <c r="D77" s="9" t="s">
        <v>195</v>
      </c>
      <c r="E77" s="1" t="s">
        <v>46</v>
      </c>
      <c r="F77" s="1">
        <v>54</v>
      </c>
      <c r="G77" s="2">
        <v>6951</v>
      </c>
      <c r="H77" s="7">
        <f t="shared" si="1"/>
        <v>375354</v>
      </c>
      <c r="I77" s="11">
        <f>H77</f>
        <v>375354</v>
      </c>
      <c r="J77" s="1"/>
      <c r="K77" s="1"/>
      <c r="L77" s="1"/>
    </row>
    <row r="78" spans="1:12" x14ac:dyDescent="0.25">
      <c r="A78" s="6" t="s">
        <v>22</v>
      </c>
      <c r="B78" s="1" t="s">
        <v>0</v>
      </c>
      <c r="C78" s="1" t="s">
        <v>37</v>
      </c>
      <c r="D78" s="1" t="s">
        <v>0</v>
      </c>
      <c r="E78" s="1" t="s">
        <v>38</v>
      </c>
      <c r="F78" s="1">
        <v>4</v>
      </c>
      <c r="G78" s="2">
        <v>67604</v>
      </c>
      <c r="H78" s="7">
        <f t="shared" si="1"/>
        <v>270416</v>
      </c>
      <c r="I78" s="1"/>
      <c r="J78" s="1"/>
      <c r="K78" s="1"/>
      <c r="L78" s="1"/>
    </row>
    <row r="79" spans="1:12" x14ac:dyDescent="0.25">
      <c r="A79" s="6" t="s">
        <v>22</v>
      </c>
      <c r="B79" s="1" t="s">
        <v>0</v>
      </c>
      <c r="C79" s="1" t="s">
        <v>37</v>
      </c>
      <c r="D79" s="1" t="s">
        <v>0</v>
      </c>
      <c r="E79" s="1" t="s">
        <v>39</v>
      </c>
      <c r="F79" s="1">
        <v>1150</v>
      </c>
      <c r="G79" s="2">
        <v>370</v>
      </c>
      <c r="H79" s="7">
        <f t="shared" si="1"/>
        <v>425500</v>
      </c>
      <c r="I79" s="1"/>
      <c r="J79" s="1"/>
      <c r="K79" s="1"/>
      <c r="L79" s="1"/>
    </row>
    <row r="80" spans="1:12" x14ac:dyDescent="0.25">
      <c r="A80" s="6" t="s">
        <v>22</v>
      </c>
      <c r="B80" s="1" t="s">
        <v>0</v>
      </c>
      <c r="C80" s="1" t="s">
        <v>37</v>
      </c>
      <c r="D80" s="1" t="s">
        <v>0</v>
      </c>
      <c r="E80" s="1" t="s">
        <v>40</v>
      </c>
      <c r="F80" s="1">
        <v>860</v>
      </c>
      <c r="G80" s="2">
        <v>236</v>
      </c>
      <c r="H80" s="7">
        <f t="shared" si="1"/>
        <v>202960</v>
      </c>
      <c r="I80" s="1"/>
      <c r="J80" s="1"/>
      <c r="K80" s="1"/>
      <c r="L80" s="1"/>
    </row>
    <row r="81" spans="1:12" x14ac:dyDescent="0.25">
      <c r="A81" s="6" t="s">
        <v>22</v>
      </c>
      <c r="B81" s="1" t="s">
        <v>0</v>
      </c>
      <c r="C81" s="1" t="s">
        <v>37</v>
      </c>
      <c r="D81" s="1" t="s">
        <v>0</v>
      </c>
      <c r="E81" s="1" t="s">
        <v>41</v>
      </c>
      <c r="F81" s="1">
        <v>1215</v>
      </c>
      <c r="G81" s="2">
        <v>118</v>
      </c>
      <c r="H81" s="7">
        <f t="shared" si="1"/>
        <v>143370</v>
      </c>
      <c r="I81" s="1"/>
      <c r="J81" s="1"/>
      <c r="K81" s="1"/>
      <c r="L81" s="1"/>
    </row>
    <row r="82" spans="1:12" x14ac:dyDescent="0.25">
      <c r="A82" s="6" t="s">
        <v>22</v>
      </c>
      <c r="B82" s="1" t="s">
        <v>0</v>
      </c>
      <c r="C82" s="1" t="s">
        <v>37</v>
      </c>
      <c r="D82" s="1" t="s">
        <v>0</v>
      </c>
      <c r="E82" s="1" t="s">
        <v>42</v>
      </c>
      <c r="F82" s="1">
        <v>100</v>
      </c>
      <c r="G82" s="2">
        <v>296</v>
      </c>
      <c r="H82" s="7">
        <f t="shared" si="1"/>
        <v>29600</v>
      </c>
      <c r="I82" s="1"/>
      <c r="J82" s="1"/>
      <c r="K82" s="1"/>
      <c r="L82" s="1"/>
    </row>
    <row r="83" spans="1:12" x14ac:dyDescent="0.25">
      <c r="A83" s="6" t="s">
        <v>22</v>
      </c>
      <c r="B83" s="1" t="s">
        <v>0</v>
      </c>
      <c r="C83" s="1" t="s">
        <v>37</v>
      </c>
      <c r="D83" s="1" t="s">
        <v>0</v>
      </c>
      <c r="E83" s="1" t="s">
        <v>43</v>
      </c>
      <c r="F83" s="1">
        <v>70</v>
      </c>
      <c r="G83" s="2">
        <v>1998</v>
      </c>
      <c r="H83" s="7">
        <f t="shared" si="1"/>
        <v>139860</v>
      </c>
      <c r="I83" s="1"/>
      <c r="J83" s="1"/>
      <c r="K83" s="1"/>
      <c r="L83" s="1"/>
    </row>
    <row r="84" spans="1:12" x14ac:dyDescent="0.25">
      <c r="A84" s="6" t="s">
        <v>22</v>
      </c>
      <c r="B84" s="1" t="s">
        <v>0</v>
      </c>
      <c r="C84" s="1" t="s">
        <v>37</v>
      </c>
      <c r="D84" s="1" t="s">
        <v>0</v>
      </c>
      <c r="E84" s="1" t="s">
        <v>44</v>
      </c>
      <c r="F84" s="1">
        <v>13</v>
      </c>
      <c r="G84" s="2">
        <v>3080</v>
      </c>
      <c r="H84" s="7">
        <f t="shared" si="1"/>
        <v>40040</v>
      </c>
      <c r="I84" s="1"/>
      <c r="J84" s="1"/>
      <c r="K84" s="1"/>
      <c r="L84" s="1"/>
    </row>
    <row r="85" spans="1:12" x14ac:dyDescent="0.25">
      <c r="A85" s="6" t="s">
        <v>22</v>
      </c>
      <c r="B85" s="1" t="s">
        <v>0</v>
      </c>
      <c r="C85" s="1" t="s">
        <v>37</v>
      </c>
      <c r="D85" s="1" t="s">
        <v>0</v>
      </c>
      <c r="E85" s="1" t="s">
        <v>45</v>
      </c>
      <c r="F85" s="1">
        <v>290</v>
      </c>
      <c r="G85" s="2">
        <v>6951</v>
      </c>
      <c r="H85" s="7">
        <f t="shared" si="1"/>
        <v>2015790</v>
      </c>
      <c r="I85" s="1"/>
      <c r="J85" s="1"/>
      <c r="K85" s="1"/>
      <c r="L85" s="1"/>
    </row>
    <row r="86" spans="1:12" x14ac:dyDescent="0.25">
      <c r="A86" s="6" t="s">
        <v>22</v>
      </c>
      <c r="B86" s="1" t="s">
        <v>0</v>
      </c>
      <c r="C86" s="1" t="s">
        <v>37</v>
      </c>
      <c r="D86" s="1" t="s">
        <v>0</v>
      </c>
      <c r="E86" s="1" t="s">
        <v>46</v>
      </c>
      <c r="F86" s="1">
        <v>61</v>
      </c>
      <c r="G86" s="2">
        <v>6951</v>
      </c>
      <c r="H86" s="7">
        <f t="shared" si="1"/>
        <v>424011</v>
      </c>
      <c r="I86" s="1"/>
      <c r="J86" s="1"/>
      <c r="K86" s="1"/>
      <c r="L86" s="1"/>
    </row>
    <row r="87" spans="1:12" x14ac:dyDescent="0.25">
      <c r="A87" s="6" t="s">
        <v>22</v>
      </c>
      <c r="B87" s="1" t="s">
        <v>0</v>
      </c>
      <c r="C87" s="1" t="s">
        <v>37</v>
      </c>
      <c r="D87" s="1" t="s">
        <v>0</v>
      </c>
      <c r="E87" s="1" t="s">
        <v>47</v>
      </c>
      <c r="F87" s="1">
        <v>219</v>
      </c>
      <c r="G87" s="2">
        <v>12899</v>
      </c>
      <c r="H87" s="7">
        <f t="shared" si="1"/>
        <v>2824881</v>
      </c>
      <c r="I87" s="1"/>
      <c r="J87" s="1"/>
      <c r="K87" s="1"/>
      <c r="L87" s="1"/>
    </row>
    <row r="88" spans="1:12" x14ac:dyDescent="0.25">
      <c r="A88" s="6" t="s">
        <v>22</v>
      </c>
      <c r="B88" s="1" t="s">
        <v>0</v>
      </c>
      <c r="C88" s="1" t="s">
        <v>37</v>
      </c>
      <c r="D88" s="1" t="s">
        <v>0</v>
      </c>
      <c r="E88" s="1" t="s">
        <v>48</v>
      </c>
      <c r="F88" s="1">
        <v>220</v>
      </c>
      <c r="G88" s="2">
        <v>658</v>
      </c>
      <c r="H88" s="7">
        <f t="shared" si="1"/>
        <v>144760</v>
      </c>
      <c r="I88" s="1"/>
      <c r="J88" s="1"/>
      <c r="K88" s="1"/>
      <c r="L88" s="1"/>
    </row>
    <row r="89" spans="1:12" x14ac:dyDescent="0.25">
      <c r="A89" s="6" t="s">
        <v>22</v>
      </c>
      <c r="B89" s="1" t="s">
        <v>0</v>
      </c>
      <c r="C89" s="1" t="s">
        <v>37</v>
      </c>
      <c r="D89" s="1" t="s">
        <v>0</v>
      </c>
      <c r="E89" s="1" t="s">
        <v>35</v>
      </c>
      <c r="F89" s="1">
        <v>600</v>
      </c>
      <c r="G89" s="2">
        <v>1725</v>
      </c>
      <c r="H89" s="7">
        <f t="shared" si="1"/>
        <v>1035000</v>
      </c>
      <c r="I89" s="1"/>
      <c r="J89" s="1"/>
      <c r="K89" s="1"/>
      <c r="L89" s="1"/>
    </row>
    <row r="90" spans="1:12" x14ac:dyDescent="0.25">
      <c r="A90" s="6" t="s">
        <v>22</v>
      </c>
      <c r="B90" s="1" t="s">
        <v>0</v>
      </c>
      <c r="C90" s="1" t="s">
        <v>37</v>
      </c>
      <c r="D90" s="1" t="s">
        <v>0</v>
      </c>
      <c r="E90" s="1" t="s">
        <v>49</v>
      </c>
      <c r="F90" s="1">
        <v>30</v>
      </c>
      <c r="G90" s="2">
        <v>1500</v>
      </c>
      <c r="H90" s="7">
        <f t="shared" si="1"/>
        <v>45000</v>
      </c>
      <c r="I90" s="11">
        <f>SUM(H78:H90)</f>
        <v>7741188</v>
      </c>
      <c r="J90" s="1"/>
      <c r="K90" s="1"/>
      <c r="L90" s="1"/>
    </row>
    <row r="91" spans="1:12" x14ac:dyDescent="0.25">
      <c r="A91" s="6" t="s">
        <v>22</v>
      </c>
      <c r="B91" s="1" t="s">
        <v>16</v>
      </c>
      <c r="C91" s="1" t="s">
        <v>55</v>
      </c>
      <c r="D91" s="1" t="s">
        <v>16</v>
      </c>
      <c r="E91" s="1" t="s">
        <v>56</v>
      </c>
      <c r="F91" s="1">
        <v>680</v>
      </c>
      <c r="G91" s="2">
        <v>370</v>
      </c>
      <c r="H91" s="7">
        <f t="shared" si="1"/>
        <v>251600</v>
      </c>
      <c r="I91" s="1"/>
      <c r="J91" s="1"/>
      <c r="K91" s="1"/>
      <c r="L91" s="1"/>
    </row>
    <row r="92" spans="1:12" x14ac:dyDescent="0.25">
      <c r="A92" s="6" t="s">
        <v>22</v>
      </c>
      <c r="B92" s="1" t="s">
        <v>16</v>
      </c>
      <c r="C92" s="1" t="s">
        <v>55</v>
      </c>
      <c r="D92" s="1" t="s">
        <v>16</v>
      </c>
      <c r="E92" s="1" t="s">
        <v>51</v>
      </c>
      <c r="F92" s="1">
        <v>100</v>
      </c>
      <c r="G92" s="2">
        <v>236</v>
      </c>
      <c r="H92" s="7">
        <f t="shared" si="1"/>
        <v>23600</v>
      </c>
      <c r="I92" s="1"/>
      <c r="J92" s="1"/>
      <c r="K92" s="1"/>
      <c r="L92" s="1"/>
    </row>
    <row r="93" spans="1:12" x14ac:dyDescent="0.25">
      <c r="A93" s="6" t="s">
        <v>22</v>
      </c>
      <c r="B93" s="1" t="s">
        <v>16</v>
      </c>
      <c r="C93" s="1" t="s">
        <v>55</v>
      </c>
      <c r="D93" s="1" t="s">
        <v>16</v>
      </c>
      <c r="E93" s="1" t="s">
        <v>52</v>
      </c>
      <c r="F93" s="1">
        <v>45</v>
      </c>
      <c r="G93" s="2">
        <v>118</v>
      </c>
      <c r="H93" s="7">
        <f t="shared" si="1"/>
        <v>5310</v>
      </c>
      <c r="I93" s="1"/>
      <c r="J93" s="1"/>
      <c r="K93" s="1"/>
      <c r="L93" s="1"/>
    </row>
    <row r="94" spans="1:12" x14ac:dyDescent="0.25">
      <c r="A94" s="6" t="s">
        <v>22</v>
      </c>
      <c r="B94" s="1" t="s">
        <v>16</v>
      </c>
      <c r="C94" s="1" t="s">
        <v>55</v>
      </c>
      <c r="D94" s="1" t="s">
        <v>16</v>
      </c>
      <c r="E94" s="1" t="s">
        <v>53</v>
      </c>
      <c r="F94" s="1">
        <v>20</v>
      </c>
      <c r="G94" s="2">
        <v>1998</v>
      </c>
      <c r="H94" s="7">
        <f t="shared" si="1"/>
        <v>39960</v>
      </c>
      <c r="I94" s="1"/>
      <c r="J94" s="1"/>
      <c r="K94" s="1"/>
      <c r="L94" s="1"/>
    </row>
    <row r="95" spans="1:12" x14ac:dyDescent="0.25">
      <c r="A95" s="6" t="s">
        <v>22</v>
      </c>
      <c r="B95" s="1" t="s">
        <v>16</v>
      </c>
      <c r="C95" s="1" t="s">
        <v>55</v>
      </c>
      <c r="D95" s="1" t="s">
        <v>16</v>
      </c>
      <c r="E95" s="1" t="s">
        <v>54</v>
      </c>
      <c r="F95" s="1">
        <v>10</v>
      </c>
      <c r="G95" s="2">
        <v>3080</v>
      </c>
      <c r="H95" s="7">
        <f t="shared" si="1"/>
        <v>30800</v>
      </c>
      <c r="I95" s="1"/>
      <c r="J95" s="1"/>
      <c r="K95" s="1"/>
      <c r="L95" s="1"/>
    </row>
    <row r="96" spans="1:12" x14ac:dyDescent="0.25">
      <c r="A96" s="6" t="s">
        <v>22</v>
      </c>
      <c r="B96" s="1" t="s">
        <v>16</v>
      </c>
      <c r="C96" s="1" t="s">
        <v>55</v>
      </c>
      <c r="D96" s="1" t="s">
        <v>16</v>
      </c>
      <c r="E96" s="1" t="s">
        <v>45</v>
      </c>
      <c r="F96" s="1">
        <f>340+56</f>
        <v>396</v>
      </c>
      <c r="G96" s="2">
        <v>6951</v>
      </c>
      <c r="H96" s="7">
        <f t="shared" si="1"/>
        <v>2752596</v>
      </c>
      <c r="I96" s="1"/>
      <c r="J96" s="1"/>
      <c r="K96" s="1"/>
      <c r="L96" s="1"/>
    </row>
    <row r="97" spans="1:12" x14ac:dyDescent="0.25">
      <c r="A97" s="6" t="s">
        <v>22</v>
      </c>
      <c r="B97" s="1" t="s">
        <v>16</v>
      </c>
      <c r="C97" s="1" t="s">
        <v>55</v>
      </c>
      <c r="D97" s="1" t="s">
        <v>16</v>
      </c>
      <c r="E97" s="1" t="s">
        <v>47</v>
      </c>
      <c r="F97" s="1">
        <v>571</v>
      </c>
      <c r="G97" s="2">
        <v>12899</v>
      </c>
      <c r="H97" s="7">
        <f t="shared" si="1"/>
        <v>7365329</v>
      </c>
      <c r="I97" s="1"/>
      <c r="J97" s="1"/>
      <c r="K97" s="1"/>
      <c r="L97" s="1"/>
    </row>
    <row r="98" spans="1:12" x14ac:dyDescent="0.25">
      <c r="A98" s="6" t="s">
        <v>22</v>
      </c>
      <c r="B98" s="1" t="s">
        <v>16</v>
      </c>
      <c r="C98" s="1" t="s">
        <v>55</v>
      </c>
      <c r="D98" s="1" t="s">
        <v>16</v>
      </c>
      <c r="E98" s="1" t="s">
        <v>46</v>
      </c>
      <c r="F98" s="1">
        <v>30</v>
      </c>
      <c r="G98" s="2">
        <v>6951</v>
      </c>
      <c r="H98" s="7">
        <f t="shared" si="1"/>
        <v>208530</v>
      </c>
      <c r="I98" s="1"/>
      <c r="J98" s="1"/>
      <c r="K98" s="1"/>
      <c r="L98" s="1"/>
    </row>
    <row r="99" spans="1:12" x14ac:dyDescent="0.25">
      <c r="A99" s="6" t="s">
        <v>22</v>
      </c>
      <c r="B99" s="1" t="s">
        <v>16</v>
      </c>
      <c r="C99" s="1" t="s">
        <v>55</v>
      </c>
      <c r="D99" s="1" t="s">
        <v>16</v>
      </c>
      <c r="E99" s="1" t="s">
        <v>57</v>
      </c>
      <c r="F99" s="1">
        <v>20</v>
      </c>
      <c r="G99" s="2">
        <v>12899</v>
      </c>
      <c r="H99" s="7">
        <f t="shared" si="1"/>
        <v>257980</v>
      </c>
      <c r="I99" s="1"/>
      <c r="J99" s="1"/>
      <c r="K99" s="1"/>
      <c r="L99" s="1"/>
    </row>
    <row r="100" spans="1:12" x14ac:dyDescent="0.25">
      <c r="A100" s="6" t="s">
        <v>22</v>
      </c>
      <c r="B100" s="1" t="s">
        <v>16</v>
      </c>
      <c r="C100" s="1" t="s">
        <v>55</v>
      </c>
      <c r="D100" s="1" t="s">
        <v>16</v>
      </c>
      <c r="E100" s="1" t="s">
        <v>58</v>
      </c>
      <c r="F100" s="1">
        <v>560</v>
      </c>
      <c r="G100" s="2">
        <v>658</v>
      </c>
      <c r="H100" s="7">
        <f t="shared" si="1"/>
        <v>368480</v>
      </c>
      <c r="I100" s="1"/>
      <c r="J100" s="1"/>
      <c r="K100" s="1"/>
      <c r="L100" s="1"/>
    </row>
    <row r="101" spans="1:12" x14ac:dyDescent="0.25">
      <c r="A101" s="6" t="s">
        <v>22</v>
      </c>
      <c r="B101" s="1" t="s">
        <v>16</v>
      </c>
      <c r="C101" s="1" t="s">
        <v>55</v>
      </c>
      <c r="D101" s="1" t="s">
        <v>16</v>
      </c>
      <c r="E101" s="1" t="s">
        <v>35</v>
      </c>
      <c r="F101" s="1">
        <v>881</v>
      </c>
      <c r="G101" s="2">
        <v>1725</v>
      </c>
      <c r="H101" s="7">
        <f t="shared" si="1"/>
        <v>1519725</v>
      </c>
      <c r="I101" s="1"/>
      <c r="J101" s="1"/>
      <c r="K101" s="1"/>
      <c r="L101" s="1"/>
    </row>
    <row r="102" spans="1:12" x14ac:dyDescent="0.25">
      <c r="A102" s="6" t="s">
        <v>22</v>
      </c>
      <c r="B102" s="1" t="s">
        <v>16</v>
      </c>
      <c r="C102" s="1" t="s">
        <v>55</v>
      </c>
      <c r="D102" s="1" t="s">
        <v>16</v>
      </c>
      <c r="E102" s="1" t="s">
        <v>59</v>
      </c>
      <c r="F102" s="1">
        <v>1119</v>
      </c>
      <c r="G102" s="2">
        <v>1725</v>
      </c>
      <c r="H102" s="7">
        <f t="shared" si="1"/>
        <v>1930275</v>
      </c>
      <c r="I102" s="1"/>
      <c r="J102" s="1"/>
      <c r="K102" s="1"/>
      <c r="L102" s="1"/>
    </row>
    <row r="103" spans="1:12" x14ac:dyDescent="0.25">
      <c r="A103" s="6" t="s">
        <v>22</v>
      </c>
      <c r="B103" s="1" t="s">
        <v>16</v>
      </c>
      <c r="C103" s="1" t="s">
        <v>55</v>
      </c>
      <c r="D103" s="1" t="s">
        <v>16</v>
      </c>
      <c r="E103" s="1" t="s">
        <v>60</v>
      </c>
      <c r="F103" s="1">
        <v>159</v>
      </c>
      <c r="G103" s="2">
        <v>1500</v>
      </c>
      <c r="H103" s="7">
        <f t="shared" si="1"/>
        <v>238500</v>
      </c>
      <c r="I103" s="11">
        <f>SUM(H91:H103)</f>
        <v>14992685</v>
      </c>
      <c r="J103" s="1"/>
      <c r="K103" s="1"/>
      <c r="L103" s="1"/>
    </row>
    <row r="104" spans="1:12" x14ac:dyDescent="0.25">
      <c r="A104" s="6" t="s">
        <v>22</v>
      </c>
      <c r="B104" s="1" t="s">
        <v>3</v>
      </c>
      <c r="C104" s="1" t="s">
        <v>72</v>
      </c>
      <c r="D104" s="1" t="s">
        <v>3</v>
      </c>
      <c r="E104" s="1" t="s">
        <v>39</v>
      </c>
      <c r="F104" s="1">
        <v>300</v>
      </c>
      <c r="G104" s="2">
        <v>370</v>
      </c>
      <c r="H104" s="7">
        <f t="shared" si="1"/>
        <v>111000</v>
      </c>
      <c r="I104" s="1"/>
      <c r="J104" s="1"/>
      <c r="K104" s="1"/>
      <c r="L104" s="1"/>
    </row>
    <row r="105" spans="1:12" x14ac:dyDescent="0.25">
      <c r="A105" s="6" t="s">
        <v>22</v>
      </c>
      <c r="B105" s="1" t="s">
        <v>3</v>
      </c>
      <c r="C105" s="1" t="s">
        <v>72</v>
      </c>
      <c r="D105" s="1" t="s">
        <v>3</v>
      </c>
      <c r="E105" s="1" t="s">
        <v>43</v>
      </c>
      <c r="F105" s="1">
        <v>10</v>
      </c>
      <c r="G105" s="2">
        <v>1998</v>
      </c>
      <c r="H105" s="7">
        <f t="shared" si="1"/>
        <v>19980</v>
      </c>
      <c r="I105" s="1"/>
      <c r="J105" s="1"/>
      <c r="K105" s="1"/>
      <c r="L105" s="1"/>
    </row>
    <row r="106" spans="1:12" x14ac:dyDescent="0.25">
      <c r="A106" s="6" t="s">
        <v>22</v>
      </c>
      <c r="B106" s="1" t="s">
        <v>3</v>
      </c>
      <c r="C106" s="1" t="s">
        <v>72</v>
      </c>
      <c r="D106" s="1" t="s">
        <v>3</v>
      </c>
      <c r="E106" s="1" t="s">
        <v>48</v>
      </c>
      <c r="F106" s="1">
        <v>60</v>
      </c>
      <c r="G106" s="2">
        <v>658</v>
      </c>
      <c r="H106" s="7">
        <f t="shared" si="1"/>
        <v>39480</v>
      </c>
      <c r="I106" s="1"/>
      <c r="J106" s="1"/>
      <c r="K106" s="1"/>
      <c r="L106" s="1"/>
    </row>
    <row r="107" spans="1:12" x14ac:dyDescent="0.25">
      <c r="A107" s="6" t="s">
        <v>22</v>
      </c>
      <c r="B107" s="1" t="s">
        <v>3</v>
      </c>
      <c r="C107" s="1" t="s">
        <v>72</v>
      </c>
      <c r="D107" s="1" t="s">
        <v>3</v>
      </c>
      <c r="E107" s="1" t="s">
        <v>35</v>
      </c>
      <c r="F107" s="1">
        <v>140</v>
      </c>
      <c r="G107" s="2">
        <v>1725</v>
      </c>
      <c r="H107" s="7">
        <f t="shared" si="1"/>
        <v>241500</v>
      </c>
      <c r="I107" s="1"/>
      <c r="J107" s="1"/>
      <c r="K107" s="1"/>
      <c r="L107" s="1"/>
    </row>
    <row r="108" spans="1:12" x14ac:dyDescent="0.25">
      <c r="A108" s="6" t="s">
        <v>22</v>
      </c>
      <c r="B108" s="1" t="s">
        <v>3</v>
      </c>
      <c r="C108" s="1" t="s">
        <v>72</v>
      </c>
      <c r="D108" s="1" t="s">
        <v>3</v>
      </c>
      <c r="E108" s="1" t="s">
        <v>49</v>
      </c>
      <c r="F108" s="1">
        <v>15</v>
      </c>
      <c r="G108" s="2">
        <v>1500</v>
      </c>
      <c r="H108" s="7">
        <f t="shared" si="1"/>
        <v>22500</v>
      </c>
      <c r="I108" s="11">
        <f>SUM(H104:H108)</f>
        <v>434460</v>
      </c>
      <c r="J108" s="1"/>
      <c r="K108" s="1"/>
      <c r="L108" s="1"/>
    </row>
    <row r="109" spans="1:12" x14ac:dyDescent="0.25">
      <c r="A109" s="6" t="s">
        <v>22</v>
      </c>
      <c r="B109" s="1" t="s">
        <v>4</v>
      </c>
      <c r="C109" s="1" t="s">
        <v>74</v>
      </c>
      <c r="D109" s="1" t="s">
        <v>4</v>
      </c>
      <c r="E109" s="1" t="s">
        <v>56</v>
      </c>
      <c r="F109" s="1">
        <v>470</v>
      </c>
      <c r="G109" s="2">
        <v>370</v>
      </c>
      <c r="H109" s="7">
        <f t="shared" si="1"/>
        <v>173900</v>
      </c>
      <c r="I109" s="1"/>
      <c r="J109" s="1"/>
      <c r="K109" s="1"/>
      <c r="L109" s="1"/>
    </row>
    <row r="110" spans="1:12" x14ac:dyDescent="0.25">
      <c r="A110" s="6" t="s">
        <v>22</v>
      </c>
      <c r="B110" s="1" t="s">
        <v>4</v>
      </c>
      <c r="C110" s="1" t="s">
        <v>74</v>
      </c>
      <c r="D110" s="1" t="s">
        <v>4</v>
      </c>
      <c r="E110" s="1" t="s">
        <v>51</v>
      </c>
      <c r="F110" s="1">
        <v>611</v>
      </c>
      <c r="G110" s="2">
        <v>236</v>
      </c>
      <c r="H110" s="7">
        <f t="shared" si="1"/>
        <v>144196</v>
      </c>
      <c r="I110" s="1"/>
      <c r="J110" s="1"/>
      <c r="K110" s="1"/>
      <c r="L110" s="1"/>
    </row>
    <row r="111" spans="1:12" x14ac:dyDescent="0.25">
      <c r="A111" s="6" t="s">
        <v>22</v>
      </c>
      <c r="B111" s="1" t="s">
        <v>4</v>
      </c>
      <c r="C111" s="1" t="s">
        <v>74</v>
      </c>
      <c r="D111" s="1" t="s">
        <v>4</v>
      </c>
      <c r="E111" s="1" t="s">
        <v>52</v>
      </c>
      <c r="F111" s="1">
        <v>350</v>
      </c>
      <c r="G111" s="2">
        <v>118</v>
      </c>
      <c r="H111" s="7">
        <f t="shared" si="1"/>
        <v>41300</v>
      </c>
      <c r="I111" s="1"/>
      <c r="J111" s="1"/>
      <c r="K111" s="1"/>
      <c r="L111" s="1"/>
    </row>
    <row r="112" spans="1:12" x14ac:dyDescent="0.25">
      <c r="A112" s="6" t="s">
        <v>22</v>
      </c>
      <c r="B112" s="1" t="s">
        <v>4</v>
      </c>
      <c r="C112" s="1" t="s">
        <v>74</v>
      </c>
      <c r="D112" s="1" t="s">
        <v>4</v>
      </c>
      <c r="E112" s="1" t="s">
        <v>53</v>
      </c>
      <c r="F112" s="1">
        <v>30</v>
      </c>
      <c r="G112" s="2">
        <v>1998</v>
      </c>
      <c r="H112" s="7">
        <f t="shared" si="1"/>
        <v>59940</v>
      </c>
      <c r="I112" s="1"/>
      <c r="J112" s="1"/>
      <c r="K112" s="1"/>
      <c r="L112" s="1"/>
    </row>
    <row r="113" spans="1:12" x14ac:dyDescent="0.25">
      <c r="A113" s="6" t="s">
        <v>22</v>
      </c>
      <c r="B113" s="1" t="s">
        <v>4</v>
      </c>
      <c r="C113" s="1" t="s">
        <v>74</v>
      </c>
      <c r="D113" s="1" t="s">
        <v>4</v>
      </c>
      <c r="E113" s="1" t="s">
        <v>54</v>
      </c>
      <c r="F113" s="1">
        <v>10</v>
      </c>
      <c r="G113" s="2">
        <v>3080</v>
      </c>
      <c r="H113" s="7">
        <f t="shared" si="1"/>
        <v>30800</v>
      </c>
      <c r="I113" s="1"/>
      <c r="J113" s="1"/>
      <c r="K113" s="1"/>
      <c r="L113" s="1"/>
    </row>
    <row r="114" spans="1:12" x14ac:dyDescent="0.25">
      <c r="A114" s="6" t="s">
        <v>22</v>
      </c>
      <c r="B114" s="1" t="s">
        <v>4</v>
      </c>
      <c r="C114" s="1" t="s">
        <v>74</v>
      </c>
      <c r="D114" s="1" t="s">
        <v>4</v>
      </c>
      <c r="E114" s="1" t="s">
        <v>45</v>
      </c>
      <c r="F114" s="1">
        <v>405</v>
      </c>
      <c r="G114" s="2">
        <v>6951</v>
      </c>
      <c r="H114" s="7">
        <f t="shared" si="1"/>
        <v>2815155</v>
      </c>
      <c r="I114" s="1"/>
      <c r="J114" s="1"/>
      <c r="K114" s="1"/>
      <c r="L114" s="1"/>
    </row>
    <row r="115" spans="1:12" x14ac:dyDescent="0.25">
      <c r="A115" s="6" t="s">
        <v>22</v>
      </c>
      <c r="B115" s="1" t="s">
        <v>4</v>
      </c>
      <c r="C115" s="1" t="s">
        <v>74</v>
      </c>
      <c r="D115" s="1" t="s">
        <v>4</v>
      </c>
      <c r="E115" s="1" t="s">
        <v>46</v>
      </c>
      <c r="F115" s="1">
        <v>82</v>
      </c>
      <c r="G115" s="2">
        <v>6951</v>
      </c>
      <c r="H115" s="7">
        <f t="shared" si="1"/>
        <v>569982</v>
      </c>
      <c r="I115" s="1"/>
      <c r="J115" s="1"/>
      <c r="K115" s="1"/>
      <c r="L115" s="1"/>
    </row>
    <row r="116" spans="1:12" x14ac:dyDescent="0.25">
      <c r="A116" s="6" t="s">
        <v>22</v>
      </c>
      <c r="B116" s="1" t="s">
        <v>4</v>
      </c>
      <c r="C116" s="1" t="s">
        <v>74</v>
      </c>
      <c r="D116" s="1" t="s">
        <v>4</v>
      </c>
      <c r="E116" s="1" t="s">
        <v>47</v>
      </c>
      <c r="F116" s="1">
        <v>485</v>
      </c>
      <c r="G116" s="2">
        <v>12899</v>
      </c>
      <c r="H116" s="7">
        <f t="shared" si="1"/>
        <v>6256015</v>
      </c>
      <c r="I116" s="1"/>
      <c r="J116" s="1"/>
      <c r="K116" s="1"/>
      <c r="L116" s="1"/>
    </row>
    <row r="117" spans="1:12" x14ac:dyDescent="0.25">
      <c r="A117" s="6" t="s">
        <v>22</v>
      </c>
      <c r="B117" s="1" t="s">
        <v>4</v>
      </c>
      <c r="C117" s="1" t="s">
        <v>74</v>
      </c>
      <c r="D117" s="1" t="s">
        <v>4</v>
      </c>
      <c r="E117" s="1" t="s">
        <v>48</v>
      </c>
      <c r="F117" s="1">
        <v>270</v>
      </c>
      <c r="G117" s="2">
        <v>658</v>
      </c>
      <c r="H117" s="7">
        <f t="shared" si="1"/>
        <v>177660</v>
      </c>
      <c r="I117" s="1"/>
      <c r="J117" s="1"/>
      <c r="K117" s="1"/>
      <c r="L117" s="1"/>
    </row>
    <row r="118" spans="1:12" x14ac:dyDescent="0.25">
      <c r="A118" s="6" t="s">
        <v>22</v>
      </c>
      <c r="B118" s="1" t="s">
        <v>4</v>
      </c>
      <c r="C118" s="1" t="s">
        <v>74</v>
      </c>
      <c r="D118" s="1" t="s">
        <v>4</v>
      </c>
      <c r="E118" s="1" t="s">
        <v>35</v>
      </c>
      <c r="F118" s="1">
        <v>900</v>
      </c>
      <c r="G118" s="2">
        <v>1725</v>
      </c>
      <c r="H118" s="7">
        <f t="shared" si="1"/>
        <v>1552500</v>
      </c>
      <c r="I118" s="1"/>
      <c r="J118" s="1"/>
      <c r="K118" s="1"/>
      <c r="L118" s="1"/>
    </row>
    <row r="119" spans="1:12" x14ac:dyDescent="0.25">
      <c r="A119" s="6" t="s">
        <v>22</v>
      </c>
      <c r="B119" s="1" t="s">
        <v>4</v>
      </c>
      <c r="C119" s="1" t="s">
        <v>74</v>
      </c>
      <c r="D119" s="1" t="s">
        <v>4</v>
      </c>
      <c r="E119" s="1" t="s">
        <v>49</v>
      </c>
      <c r="F119" s="1">
        <v>110</v>
      </c>
      <c r="G119" s="2">
        <v>1500</v>
      </c>
      <c r="H119" s="7">
        <f t="shared" si="1"/>
        <v>165000</v>
      </c>
      <c r="I119" s="11">
        <f>SUM(H109:H119)</f>
        <v>11986448</v>
      </c>
      <c r="J119" s="1"/>
      <c r="K119" s="1"/>
      <c r="L119" s="1"/>
    </row>
    <row r="120" spans="1:12" x14ac:dyDescent="0.25">
      <c r="A120" s="6" t="s">
        <v>22</v>
      </c>
      <c r="B120" s="1" t="s">
        <v>20</v>
      </c>
      <c r="C120" s="1" t="s">
        <v>75</v>
      </c>
      <c r="D120" s="1" t="s">
        <v>20</v>
      </c>
      <c r="E120" s="1" t="s">
        <v>46</v>
      </c>
      <c r="F120" s="1">
        <v>116</v>
      </c>
      <c r="G120" s="2">
        <v>6951</v>
      </c>
      <c r="H120" s="7">
        <f t="shared" si="1"/>
        <v>806316</v>
      </c>
      <c r="I120" s="1"/>
      <c r="J120" s="1"/>
      <c r="K120" s="1"/>
      <c r="L120" s="1"/>
    </row>
    <row r="121" spans="1:12" x14ac:dyDescent="0.25">
      <c r="A121" s="6" t="s">
        <v>22</v>
      </c>
      <c r="B121" s="1" t="s">
        <v>20</v>
      </c>
      <c r="C121" s="1" t="s">
        <v>75</v>
      </c>
      <c r="D121" s="1" t="s">
        <v>20</v>
      </c>
      <c r="E121" s="1" t="s">
        <v>45</v>
      </c>
      <c r="F121" s="1">
        <v>212</v>
      </c>
      <c r="G121" s="2">
        <v>6951</v>
      </c>
      <c r="H121" s="7">
        <f t="shared" si="1"/>
        <v>1473612</v>
      </c>
      <c r="I121" s="1"/>
      <c r="J121" s="1"/>
      <c r="K121" s="1"/>
      <c r="L121" s="1"/>
    </row>
    <row r="122" spans="1:12" x14ac:dyDescent="0.25">
      <c r="A122" s="6" t="s">
        <v>22</v>
      </c>
      <c r="B122" s="1" t="s">
        <v>20</v>
      </c>
      <c r="C122" s="1" t="s">
        <v>75</v>
      </c>
      <c r="D122" s="1" t="s">
        <v>20</v>
      </c>
      <c r="E122" s="1" t="s">
        <v>47</v>
      </c>
      <c r="F122" s="1">
        <v>193</v>
      </c>
      <c r="G122" s="2">
        <v>12899</v>
      </c>
      <c r="H122" s="7">
        <f t="shared" si="1"/>
        <v>2489507</v>
      </c>
      <c r="I122" s="1"/>
      <c r="J122" s="1"/>
      <c r="K122" s="1"/>
      <c r="L122" s="1"/>
    </row>
    <row r="123" spans="1:12" x14ac:dyDescent="0.25">
      <c r="A123" s="6" t="s">
        <v>22</v>
      </c>
      <c r="B123" s="1" t="s">
        <v>20</v>
      </c>
      <c r="C123" s="1" t="s">
        <v>75</v>
      </c>
      <c r="D123" s="1" t="s">
        <v>20</v>
      </c>
      <c r="E123" s="1" t="s">
        <v>48</v>
      </c>
      <c r="F123" s="1">
        <v>60</v>
      </c>
      <c r="G123" s="2">
        <v>658</v>
      </c>
      <c r="H123" s="7">
        <f t="shared" si="1"/>
        <v>39480</v>
      </c>
      <c r="I123" s="1"/>
      <c r="J123" s="1"/>
      <c r="K123" s="1"/>
      <c r="L123" s="1"/>
    </row>
    <row r="124" spans="1:12" x14ac:dyDescent="0.25">
      <c r="A124" s="6" t="s">
        <v>22</v>
      </c>
      <c r="B124" s="1" t="s">
        <v>20</v>
      </c>
      <c r="C124" s="1" t="s">
        <v>75</v>
      </c>
      <c r="D124" s="1" t="s">
        <v>20</v>
      </c>
      <c r="E124" s="1" t="s">
        <v>35</v>
      </c>
      <c r="F124" s="1">
        <v>160</v>
      </c>
      <c r="G124" s="2">
        <v>1725</v>
      </c>
      <c r="H124" s="7">
        <f t="shared" ref="H124:H187" si="2">F124*G124</f>
        <v>276000</v>
      </c>
      <c r="I124" s="1"/>
      <c r="J124" s="1"/>
      <c r="K124" s="1"/>
      <c r="L124" s="1"/>
    </row>
    <row r="125" spans="1:12" x14ac:dyDescent="0.25">
      <c r="A125" s="6" t="s">
        <v>22</v>
      </c>
      <c r="B125" s="1" t="s">
        <v>20</v>
      </c>
      <c r="C125" s="1" t="s">
        <v>75</v>
      </c>
      <c r="D125" s="1" t="s">
        <v>20</v>
      </c>
      <c r="E125" s="1" t="s">
        <v>49</v>
      </c>
      <c r="F125" s="1">
        <v>30</v>
      </c>
      <c r="G125" s="2">
        <v>1500</v>
      </c>
      <c r="H125" s="7">
        <f t="shared" si="2"/>
        <v>45000</v>
      </c>
      <c r="I125" s="1"/>
      <c r="J125" s="1"/>
      <c r="K125" s="1"/>
      <c r="L125" s="1"/>
    </row>
    <row r="126" spans="1:12" x14ac:dyDescent="0.25">
      <c r="A126" s="6" t="s">
        <v>22</v>
      </c>
      <c r="B126" s="1" t="s">
        <v>20</v>
      </c>
      <c r="C126" s="1" t="s">
        <v>75</v>
      </c>
      <c r="D126" s="1" t="s">
        <v>19</v>
      </c>
      <c r="E126" s="1" t="s">
        <v>45</v>
      </c>
      <c r="F126" s="1">
        <v>149</v>
      </c>
      <c r="G126" s="2">
        <v>6951</v>
      </c>
      <c r="H126" s="7">
        <f t="shared" si="2"/>
        <v>1035699</v>
      </c>
      <c r="I126" s="1"/>
      <c r="J126" s="1"/>
      <c r="K126" s="1"/>
      <c r="L126" s="1"/>
    </row>
    <row r="127" spans="1:12" x14ac:dyDescent="0.25">
      <c r="A127" s="6" t="s">
        <v>22</v>
      </c>
      <c r="B127" s="1" t="s">
        <v>20</v>
      </c>
      <c r="C127" s="1" t="s">
        <v>75</v>
      </c>
      <c r="D127" s="1" t="s">
        <v>19</v>
      </c>
      <c r="E127" s="1" t="s">
        <v>47</v>
      </c>
      <c r="F127" s="1">
        <v>120</v>
      </c>
      <c r="G127" s="2">
        <v>12899</v>
      </c>
      <c r="H127" s="7">
        <f t="shared" si="2"/>
        <v>1547880</v>
      </c>
      <c r="I127" s="1"/>
      <c r="J127" s="1"/>
      <c r="K127" s="1"/>
      <c r="L127" s="1"/>
    </row>
    <row r="128" spans="1:12" x14ac:dyDescent="0.25">
      <c r="A128" s="6" t="s">
        <v>22</v>
      </c>
      <c r="B128" s="1" t="s">
        <v>20</v>
      </c>
      <c r="C128" s="1" t="s">
        <v>75</v>
      </c>
      <c r="D128" s="1" t="s">
        <v>19</v>
      </c>
      <c r="E128" s="1" t="s">
        <v>46</v>
      </c>
      <c r="F128" s="1">
        <v>68</v>
      </c>
      <c r="G128" s="2">
        <v>6951</v>
      </c>
      <c r="H128" s="7">
        <f t="shared" si="2"/>
        <v>472668</v>
      </c>
      <c r="I128" s="11">
        <f>SUM(H120:H128)</f>
        <v>8186162</v>
      </c>
      <c r="J128" s="1"/>
      <c r="K128" s="1"/>
      <c r="L128" s="1"/>
    </row>
    <row r="129" spans="1:12" x14ac:dyDescent="0.25">
      <c r="A129" s="6" t="s">
        <v>22</v>
      </c>
      <c r="B129" s="1" t="s">
        <v>12</v>
      </c>
      <c r="C129" s="1" t="s">
        <v>101</v>
      </c>
      <c r="D129" s="1" t="s">
        <v>12</v>
      </c>
      <c r="E129" s="1" t="s">
        <v>46</v>
      </c>
      <c r="F129" s="1">
        <v>45</v>
      </c>
      <c r="G129" s="2">
        <v>6951</v>
      </c>
      <c r="H129" s="7">
        <f t="shared" si="2"/>
        <v>312795</v>
      </c>
      <c r="I129" s="1"/>
      <c r="J129" s="1"/>
      <c r="K129" s="1"/>
      <c r="L129" s="1"/>
    </row>
    <row r="130" spans="1:12" x14ac:dyDescent="0.25">
      <c r="A130" s="6" t="s">
        <v>22</v>
      </c>
      <c r="B130" s="1" t="s">
        <v>12</v>
      </c>
      <c r="C130" s="1" t="s">
        <v>101</v>
      </c>
      <c r="D130" s="1" t="s">
        <v>12</v>
      </c>
      <c r="E130" s="1" t="s">
        <v>48</v>
      </c>
      <c r="F130" s="1">
        <v>250</v>
      </c>
      <c r="G130" s="2">
        <v>658</v>
      </c>
      <c r="H130" s="7">
        <f t="shared" si="2"/>
        <v>164500</v>
      </c>
      <c r="I130" s="1"/>
      <c r="J130" s="1"/>
      <c r="K130" s="1"/>
      <c r="L130" s="1"/>
    </row>
    <row r="131" spans="1:12" x14ac:dyDescent="0.25">
      <c r="A131" s="6" t="s">
        <v>22</v>
      </c>
      <c r="B131" s="1" t="s">
        <v>12</v>
      </c>
      <c r="C131" s="1" t="s">
        <v>101</v>
      </c>
      <c r="D131" s="1" t="s">
        <v>12</v>
      </c>
      <c r="E131" s="1" t="s">
        <v>35</v>
      </c>
      <c r="F131" s="1">
        <v>500</v>
      </c>
      <c r="G131" s="2">
        <v>1725</v>
      </c>
      <c r="H131" s="7">
        <f t="shared" si="2"/>
        <v>862500</v>
      </c>
      <c r="I131" s="1"/>
      <c r="J131" s="1"/>
      <c r="K131" s="1"/>
      <c r="L131" s="1"/>
    </row>
    <row r="132" spans="1:12" x14ac:dyDescent="0.25">
      <c r="A132" s="6" t="s">
        <v>22</v>
      </c>
      <c r="B132" s="1" t="s">
        <v>12</v>
      </c>
      <c r="C132" s="1" t="s">
        <v>101</v>
      </c>
      <c r="D132" s="1" t="s">
        <v>12</v>
      </c>
      <c r="E132" s="1" t="s">
        <v>49</v>
      </c>
      <c r="F132" s="1">
        <v>65</v>
      </c>
      <c r="G132" s="2">
        <v>1500</v>
      </c>
      <c r="H132" s="7">
        <f t="shared" si="2"/>
        <v>97500</v>
      </c>
      <c r="I132" s="11">
        <f>SUM(H129:H132)</f>
        <v>1437295</v>
      </c>
      <c r="J132" s="1"/>
      <c r="K132" s="1"/>
      <c r="L132" s="1"/>
    </row>
    <row r="133" spans="1:12" x14ac:dyDescent="0.25">
      <c r="A133" s="6" t="s">
        <v>22</v>
      </c>
      <c r="B133" s="1" t="s">
        <v>76</v>
      </c>
      <c r="C133" s="1" t="s">
        <v>77</v>
      </c>
      <c r="D133" s="1" t="s">
        <v>76</v>
      </c>
      <c r="E133" s="1" t="s">
        <v>45</v>
      </c>
      <c r="F133" s="1">
        <v>524</v>
      </c>
      <c r="G133" s="2">
        <v>6951</v>
      </c>
      <c r="H133" s="7">
        <f t="shared" si="2"/>
        <v>3642324</v>
      </c>
      <c r="I133" s="1"/>
      <c r="J133" s="1"/>
      <c r="K133" s="1"/>
      <c r="L133" s="1"/>
    </row>
    <row r="134" spans="1:12" x14ac:dyDescent="0.25">
      <c r="A134" s="6" t="s">
        <v>22</v>
      </c>
      <c r="B134" s="1" t="s">
        <v>76</v>
      </c>
      <c r="C134" s="1" t="s">
        <v>77</v>
      </c>
      <c r="D134" s="1" t="s">
        <v>76</v>
      </c>
      <c r="E134" s="1" t="s">
        <v>46</v>
      </c>
      <c r="F134" s="1">
        <v>87</v>
      </c>
      <c r="G134" s="2">
        <v>6951</v>
      </c>
      <c r="H134" s="7">
        <f t="shared" si="2"/>
        <v>604737</v>
      </c>
      <c r="I134" s="1"/>
      <c r="J134" s="1"/>
      <c r="K134" s="1"/>
      <c r="L134" s="1"/>
    </row>
    <row r="135" spans="1:12" x14ac:dyDescent="0.25">
      <c r="A135" s="6" t="s">
        <v>22</v>
      </c>
      <c r="B135" s="1" t="s">
        <v>76</v>
      </c>
      <c r="C135" s="1" t="s">
        <v>77</v>
      </c>
      <c r="D135" s="1" t="s">
        <v>76</v>
      </c>
      <c r="E135" s="1" t="s">
        <v>47</v>
      </c>
      <c r="F135" s="1">
        <v>399</v>
      </c>
      <c r="G135" s="2">
        <v>12899</v>
      </c>
      <c r="H135" s="7">
        <f t="shared" si="2"/>
        <v>5146701</v>
      </c>
      <c r="I135" s="1"/>
      <c r="J135" s="1"/>
      <c r="K135" s="1"/>
      <c r="L135" s="1"/>
    </row>
    <row r="136" spans="1:12" x14ac:dyDescent="0.25">
      <c r="A136" s="6" t="s">
        <v>22</v>
      </c>
      <c r="B136" s="1" t="s">
        <v>76</v>
      </c>
      <c r="C136" s="1" t="s">
        <v>77</v>
      </c>
      <c r="D136" s="1" t="s">
        <v>76</v>
      </c>
      <c r="E136" s="1" t="s">
        <v>48</v>
      </c>
      <c r="F136" s="1">
        <v>300</v>
      </c>
      <c r="G136" s="2">
        <v>658</v>
      </c>
      <c r="H136" s="7">
        <f t="shared" si="2"/>
        <v>197400</v>
      </c>
      <c r="I136" s="1"/>
      <c r="J136" s="1"/>
      <c r="K136" s="1"/>
      <c r="L136" s="1"/>
    </row>
    <row r="137" spans="1:12" x14ac:dyDescent="0.25">
      <c r="A137" s="6" t="s">
        <v>22</v>
      </c>
      <c r="B137" s="1" t="s">
        <v>76</v>
      </c>
      <c r="C137" s="1" t="s">
        <v>77</v>
      </c>
      <c r="D137" s="1" t="s">
        <v>76</v>
      </c>
      <c r="E137" s="1" t="s">
        <v>58</v>
      </c>
      <c r="F137" s="1">
        <v>700</v>
      </c>
      <c r="G137" s="2">
        <v>658</v>
      </c>
      <c r="H137" s="7">
        <f t="shared" si="2"/>
        <v>460600</v>
      </c>
      <c r="I137" s="1"/>
      <c r="J137" s="1"/>
      <c r="K137" s="1"/>
      <c r="L137" s="1"/>
    </row>
    <row r="138" spans="1:12" x14ac:dyDescent="0.25">
      <c r="A138" s="6" t="s">
        <v>22</v>
      </c>
      <c r="B138" s="1" t="s">
        <v>76</v>
      </c>
      <c r="C138" s="1" t="s">
        <v>77</v>
      </c>
      <c r="D138" s="1" t="s">
        <v>76</v>
      </c>
      <c r="E138" s="1" t="s">
        <v>35</v>
      </c>
      <c r="F138" s="1">
        <v>300</v>
      </c>
      <c r="G138" s="2">
        <v>1725</v>
      </c>
      <c r="H138" s="7">
        <f t="shared" si="2"/>
        <v>517500</v>
      </c>
      <c r="I138" s="1"/>
      <c r="J138" s="1"/>
      <c r="K138" s="1"/>
      <c r="L138" s="1"/>
    </row>
    <row r="139" spans="1:12" x14ac:dyDescent="0.25">
      <c r="A139" s="6" t="s">
        <v>22</v>
      </c>
      <c r="B139" s="1" t="s">
        <v>76</v>
      </c>
      <c r="C139" s="1" t="s">
        <v>77</v>
      </c>
      <c r="D139" s="1" t="s">
        <v>76</v>
      </c>
      <c r="E139" s="1" t="s">
        <v>59</v>
      </c>
      <c r="F139" s="1">
        <v>2000</v>
      </c>
      <c r="G139" s="2">
        <v>1725</v>
      </c>
      <c r="H139" s="7">
        <f t="shared" si="2"/>
        <v>3450000</v>
      </c>
      <c r="I139" s="1"/>
      <c r="J139" s="1"/>
      <c r="K139" s="1"/>
      <c r="L139" s="1"/>
    </row>
    <row r="140" spans="1:12" x14ac:dyDescent="0.25">
      <c r="A140" s="6" t="s">
        <v>22</v>
      </c>
      <c r="B140" s="1" t="s">
        <v>76</v>
      </c>
      <c r="C140" s="1" t="s">
        <v>77</v>
      </c>
      <c r="D140" s="1" t="s">
        <v>76</v>
      </c>
      <c r="E140" s="1" t="s">
        <v>49</v>
      </c>
      <c r="F140" s="1">
        <v>180</v>
      </c>
      <c r="G140" s="2">
        <v>1500</v>
      </c>
      <c r="H140" s="7">
        <f t="shared" si="2"/>
        <v>270000</v>
      </c>
      <c r="I140" s="1"/>
      <c r="J140" s="1"/>
      <c r="K140" s="1"/>
      <c r="L140" s="1"/>
    </row>
    <row r="141" spans="1:12" x14ac:dyDescent="0.25">
      <c r="A141" s="6" t="s">
        <v>22</v>
      </c>
      <c r="B141" s="1" t="s">
        <v>76</v>
      </c>
      <c r="C141" s="1" t="s">
        <v>77</v>
      </c>
      <c r="D141" s="1" t="s">
        <v>76</v>
      </c>
      <c r="E141" s="1" t="s">
        <v>60</v>
      </c>
      <c r="F141" s="1">
        <v>300</v>
      </c>
      <c r="G141" s="2">
        <v>1500</v>
      </c>
      <c r="H141" s="7">
        <f t="shared" si="2"/>
        <v>450000</v>
      </c>
      <c r="I141" s="11"/>
      <c r="J141" s="1"/>
      <c r="K141" s="1"/>
      <c r="L141" s="1"/>
    </row>
    <row r="142" spans="1:12" x14ac:dyDescent="0.25">
      <c r="A142" s="6" t="s">
        <v>22</v>
      </c>
      <c r="B142" s="1" t="s">
        <v>78</v>
      </c>
      <c r="C142" s="1" t="s">
        <v>77</v>
      </c>
      <c r="D142" s="1" t="s">
        <v>78</v>
      </c>
      <c r="E142" s="1" t="s">
        <v>56</v>
      </c>
      <c r="F142" s="1">
        <v>850</v>
      </c>
      <c r="G142" s="2">
        <v>370</v>
      </c>
      <c r="H142" s="7">
        <f t="shared" si="2"/>
        <v>314500</v>
      </c>
      <c r="I142" s="1"/>
      <c r="J142" s="1"/>
      <c r="K142" s="1"/>
      <c r="L142" s="1"/>
    </row>
    <row r="143" spans="1:12" x14ac:dyDescent="0.25">
      <c r="A143" s="6" t="s">
        <v>22</v>
      </c>
      <c r="B143" s="1" t="s">
        <v>78</v>
      </c>
      <c r="C143" s="1" t="s">
        <v>77</v>
      </c>
      <c r="D143" s="1" t="s">
        <v>78</v>
      </c>
      <c r="E143" s="1" t="s">
        <v>51</v>
      </c>
      <c r="F143" s="1">
        <v>1105</v>
      </c>
      <c r="G143" s="2">
        <v>236</v>
      </c>
      <c r="H143" s="7">
        <f t="shared" si="2"/>
        <v>260780</v>
      </c>
      <c r="I143" s="1"/>
      <c r="J143" s="1"/>
      <c r="K143" s="1"/>
      <c r="L143" s="1"/>
    </row>
    <row r="144" spans="1:12" x14ac:dyDescent="0.25">
      <c r="A144" s="6" t="s">
        <v>22</v>
      </c>
      <c r="B144" s="1" t="s">
        <v>78</v>
      </c>
      <c r="C144" s="1" t="s">
        <v>77</v>
      </c>
      <c r="D144" s="1" t="s">
        <v>78</v>
      </c>
      <c r="E144" s="1" t="s">
        <v>52</v>
      </c>
      <c r="F144" s="1">
        <v>605</v>
      </c>
      <c r="G144" s="2">
        <v>118</v>
      </c>
      <c r="H144" s="7">
        <f t="shared" si="2"/>
        <v>71390</v>
      </c>
      <c r="I144" s="1"/>
      <c r="J144" s="1"/>
      <c r="K144" s="1"/>
      <c r="L144" s="1"/>
    </row>
    <row r="145" spans="1:12" x14ac:dyDescent="0.25">
      <c r="A145" s="6" t="s">
        <v>22</v>
      </c>
      <c r="B145" s="1" t="s">
        <v>78</v>
      </c>
      <c r="C145" s="1" t="s">
        <v>77</v>
      </c>
      <c r="D145" s="1" t="s">
        <v>78</v>
      </c>
      <c r="E145" s="1" t="s">
        <v>53</v>
      </c>
      <c r="F145" s="1">
        <v>55</v>
      </c>
      <c r="G145" s="2">
        <v>1998</v>
      </c>
      <c r="H145" s="7">
        <f t="shared" si="2"/>
        <v>109890</v>
      </c>
      <c r="I145" s="1"/>
      <c r="J145" s="1"/>
      <c r="K145" s="1"/>
      <c r="L145" s="1"/>
    </row>
    <row r="146" spans="1:12" x14ac:dyDescent="0.25">
      <c r="A146" s="6" t="s">
        <v>22</v>
      </c>
      <c r="B146" s="1" t="s">
        <v>78</v>
      </c>
      <c r="C146" s="1" t="s">
        <v>77</v>
      </c>
      <c r="D146" s="1" t="s">
        <v>78</v>
      </c>
      <c r="E146" s="1" t="s">
        <v>54</v>
      </c>
      <c r="F146" s="1">
        <v>13</v>
      </c>
      <c r="G146" s="2">
        <v>3080</v>
      </c>
      <c r="H146" s="7">
        <f t="shared" si="2"/>
        <v>40040</v>
      </c>
      <c r="I146" s="1"/>
      <c r="J146" s="1"/>
      <c r="K146" s="1"/>
      <c r="L146" s="1"/>
    </row>
    <row r="147" spans="1:12" x14ac:dyDescent="0.25">
      <c r="A147" s="6" t="s">
        <v>22</v>
      </c>
      <c r="B147" s="1" t="s">
        <v>5</v>
      </c>
      <c r="C147" s="1" t="s">
        <v>77</v>
      </c>
      <c r="D147" s="1" t="s">
        <v>5</v>
      </c>
      <c r="E147" s="1" t="s">
        <v>46</v>
      </c>
      <c r="F147" s="1">
        <v>73</v>
      </c>
      <c r="G147" s="2">
        <v>6951</v>
      </c>
      <c r="H147" s="7">
        <f t="shared" si="2"/>
        <v>507423</v>
      </c>
      <c r="I147" s="1"/>
      <c r="J147" s="1"/>
      <c r="K147" s="1"/>
      <c r="L147" s="1"/>
    </row>
    <row r="148" spans="1:12" x14ac:dyDescent="0.25">
      <c r="A148" s="6" t="s">
        <v>22</v>
      </c>
      <c r="B148" s="1" t="s">
        <v>5</v>
      </c>
      <c r="C148" s="1" t="s">
        <v>77</v>
      </c>
      <c r="D148" s="1" t="s">
        <v>5</v>
      </c>
      <c r="E148" s="1" t="s">
        <v>57</v>
      </c>
      <c r="F148" s="1">
        <v>171</v>
      </c>
      <c r="G148" s="2">
        <v>12899</v>
      </c>
      <c r="H148" s="7">
        <f t="shared" si="2"/>
        <v>2205729</v>
      </c>
      <c r="I148" s="1"/>
      <c r="J148" s="1"/>
      <c r="K148" s="1"/>
      <c r="L148" s="1"/>
    </row>
    <row r="149" spans="1:12" x14ac:dyDescent="0.25">
      <c r="A149" s="6" t="s">
        <v>22</v>
      </c>
      <c r="B149" s="1" t="s">
        <v>5</v>
      </c>
      <c r="C149" s="1" t="s">
        <v>77</v>
      </c>
      <c r="D149" s="1" t="s">
        <v>5</v>
      </c>
      <c r="E149" s="1" t="s">
        <v>48</v>
      </c>
      <c r="F149" s="1">
        <v>500</v>
      </c>
      <c r="G149" s="2">
        <v>658</v>
      </c>
      <c r="H149" s="7">
        <f t="shared" si="2"/>
        <v>329000</v>
      </c>
      <c r="I149" s="1"/>
      <c r="J149" s="1"/>
      <c r="K149" s="1"/>
      <c r="L149" s="1"/>
    </row>
    <row r="150" spans="1:12" x14ac:dyDescent="0.25">
      <c r="A150" s="6" t="s">
        <v>22</v>
      </c>
      <c r="B150" s="1" t="s">
        <v>5</v>
      </c>
      <c r="C150" s="1" t="s">
        <v>77</v>
      </c>
      <c r="D150" s="1" t="s">
        <v>5</v>
      </c>
      <c r="E150" s="1" t="s">
        <v>35</v>
      </c>
      <c r="F150" s="1">
        <v>1600</v>
      </c>
      <c r="G150" s="2">
        <v>1725</v>
      </c>
      <c r="H150" s="7">
        <f t="shared" si="2"/>
        <v>2760000</v>
      </c>
      <c r="I150" s="1"/>
      <c r="J150" s="1"/>
      <c r="K150" s="1"/>
      <c r="L150" s="1"/>
    </row>
    <row r="151" spans="1:12" x14ac:dyDescent="0.25">
      <c r="A151" s="6" t="s">
        <v>22</v>
      </c>
      <c r="B151" s="1" t="s">
        <v>5</v>
      </c>
      <c r="C151" s="1" t="s">
        <v>77</v>
      </c>
      <c r="D151" s="1" t="s">
        <v>5</v>
      </c>
      <c r="E151" s="1" t="s">
        <v>49</v>
      </c>
      <c r="F151" s="1">
        <v>420</v>
      </c>
      <c r="G151" s="2">
        <v>1500</v>
      </c>
      <c r="H151" s="7">
        <f t="shared" si="2"/>
        <v>630000</v>
      </c>
      <c r="I151" s="11">
        <f>SUM(H133:H151)</f>
        <v>21968014</v>
      </c>
      <c r="J151" s="1"/>
      <c r="K151" s="1"/>
      <c r="L151" s="1"/>
    </row>
    <row r="152" spans="1:12" x14ac:dyDescent="0.25">
      <c r="A152" s="6" t="s">
        <v>22</v>
      </c>
      <c r="B152" s="1" t="s">
        <v>6</v>
      </c>
      <c r="C152" s="1" t="s">
        <v>79</v>
      </c>
      <c r="D152" s="1" t="s">
        <v>6</v>
      </c>
      <c r="E152" s="1" t="s">
        <v>56</v>
      </c>
      <c r="F152" s="1">
        <v>300</v>
      </c>
      <c r="G152" s="2">
        <v>370</v>
      </c>
      <c r="H152" s="7">
        <f t="shared" si="2"/>
        <v>111000</v>
      </c>
      <c r="I152" s="1"/>
      <c r="J152" s="1"/>
      <c r="K152" s="1"/>
      <c r="L152" s="1"/>
    </row>
    <row r="153" spans="1:12" x14ac:dyDescent="0.25">
      <c r="A153" s="6" t="s">
        <v>22</v>
      </c>
      <c r="B153" s="1" t="s">
        <v>6</v>
      </c>
      <c r="C153" s="1" t="s">
        <v>79</v>
      </c>
      <c r="D153" s="1" t="s">
        <v>6</v>
      </c>
      <c r="E153" s="1" t="s">
        <v>51</v>
      </c>
      <c r="F153" s="1">
        <v>390</v>
      </c>
      <c r="G153" s="2">
        <v>236</v>
      </c>
      <c r="H153" s="7">
        <f t="shared" si="2"/>
        <v>92040</v>
      </c>
      <c r="I153" s="1"/>
      <c r="J153" s="1"/>
      <c r="K153" s="1"/>
      <c r="L153" s="1"/>
    </row>
    <row r="154" spans="1:12" x14ac:dyDescent="0.25">
      <c r="A154" s="6" t="s">
        <v>22</v>
      </c>
      <c r="B154" s="1" t="s">
        <v>6</v>
      </c>
      <c r="C154" s="1" t="s">
        <v>79</v>
      </c>
      <c r="D154" s="1" t="s">
        <v>6</v>
      </c>
      <c r="E154" s="1" t="s">
        <v>52</v>
      </c>
      <c r="F154" s="1">
        <v>100</v>
      </c>
      <c r="G154" s="2">
        <v>118</v>
      </c>
      <c r="H154" s="7">
        <f t="shared" si="2"/>
        <v>11800</v>
      </c>
      <c r="I154" s="1"/>
      <c r="J154" s="1"/>
      <c r="K154" s="1"/>
      <c r="L154" s="1"/>
    </row>
    <row r="155" spans="1:12" x14ac:dyDescent="0.25">
      <c r="A155" s="6" t="s">
        <v>22</v>
      </c>
      <c r="B155" s="1" t="s">
        <v>6</v>
      </c>
      <c r="C155" s="1" t="s">
        <v>79</v>
      </c>
      <c r="D155" s="1" t="s">
        <v>6</v>
      </c>
      <c r="E155" s="1" t="s">
        <v>53</v>
      </c>
      <c r="F155" s="1">
        <v>15</v>
      </c>
      <c r="G155" s="2">
        <v>1998</v>
      </c>
      <c r="H155" s="7">
        <f t="shared" si="2"/>
        <v>29970</v>
      </c>
      <c r="I155" s="1"/>
      <c r="J155" s="1"/>
      <c r="K155" s="1"/>
      <c r="L155" s="1"/>
    </row>
    <row r="156" spans="1:12" x14ac:dyDescent="0.25">
      <c r="A156" s="6" t="s">
        <v>22</v>
      </c>
      <c r="B156" s="1" t="s">
        <v>6</v>
      </c>
      <c r="C156" s="1" t="s">
        <v>79</v>
      </c>
      <c r="D156" s="1" t="s">
        <v>6</v>
      </c>
      <c r="E156" s="1" t="s">
        <v>54</v>
      </c>
      <c r="F156" s="1">
        <v>9</v>
      </c>
      <c r="G156" s="2">
        <v>3080</v>
      </c>
      <c r="H156" s="7">
        <f t="shared" si="2"/>
        <v>27720</v>
      </c>
      <c r="I156" s="1"/>
      <c r="J156" s="1"/>
      <c r="K156" s="1"/>
      <c r="L156" s="1"/>
    </row>
    <row r="157" spans="1:12" x14ac:dyDescent="0.25">
      <c r="A157" s="6" t="s">
        <v>22</v>
      </c>
      <c r="B157" s="1" t="s">
        <v>6</v>
      </c>
      <c r="C157" s="1" t="s">
        <v>79</v>
      </c>
      <c r="D157" s="1" t="s">
        <v>6</v>
      </c>
      <c r="E157" s="1" t="s">
        <v>45</v>
      </c>
      <c r="F157" s="1">
        <v>217</v>
      </c>
      <c r="G157" s="2">
        <v>6951</v>
      </c>
      <c r="H157" s="7">
        <f t="shared" si="2"/>
        <v>1508367</v>
      </c>
      <c r="I157" s="1"/>
      <c r="J157" s="1"/>
      <c r="K157" s="1"/>
      <c r="L157" s="1"/>
    </row>
    <row r="158" spans="1:12" x14ac:dyDescent="0.25">
      <c r="A158" s="6" t="s">
        <v>22</v>
      </c>
      <c r="B158" s="1" t="s">
        <v>6</v>
      </c>
      <c r="C158" s="1" t="s">
        <v>79</v>
      </c>
      <c r="D158" s="1" t="s">
        <v>6</v>
      </c>
      <c r="E158" s="1" t="s">
        <v>47</v>
      </c>
      <c r="F158" s="1">
        <v>238</v>
      </c>
      <c r="G158" s="2">
        <v>12899</v>
      </c>
      <c r="H158" s="7">
        <f t="shared" si="2"/>
        <v>3069962</v>
      </c>
      <c r="I158" s="1"/>
      <c r="J158" s="1"/>
      <c r="K158" s="1"/>
      <c r="L158" s="1"/>
    </row>
    <row r="159" spans="1:12" x14ac:dyDescent="0.25">
      <c r="A159" s="6" t="s">
        <v>22</v>
      </c>
      <c r="B159" s="1" t="s">
        <v>6</v>
      </c>
      <c r="C159" s="1" t="s">
        <v>79</v>
      </c>
      <c r="D159" s="1" t="s">
        <v>6</v>
      </c>
      <c r="E159" s="1" t="s">
        <v>48</v>
      </c>
      <c r="F159" s="1">
        <v>280</v>
      </c>
      <c r="G159" s="2">
        <v>658</v>
      </c>
      <c r="H159" s="7">
        <f t="shared" si="2"/>
        <v>184240</v>
      </c>
      <c r="I159" s="1"/>
      <c r="J159" s="1"/>
      <c r="K159" s="1"/>
      <c r="L159" s="1"/>
    </row>
    <row r="160" spans="1:12" x14ac:dyDescent="0.25">
      <c r="A160" s="6" t="s">
        <v>22</v>
      </c>
      <c r="B160" s="1" t="s">
        <v>6</v>
      </c>
      <c r="C160" s="1" t="s">
        <v>79</v>
      </c>
      <c r="D160" s="1" t="s">
        <v>6</v>
      </c>
      <c r="E160" s="1" t="s">
        <v>35</v>
      </c>
      <c r="F160" s="1">
        <v>700</v>
      </c>
      <c r="G160" s="2">
        <v>1725</v>
      </c>
      <c r="H160" s="7">
        <f t="shared" si="2"/>
        <v>1207500</v>
      </c>
      <c r="I160" s="1"/>
      <c r="J160" s="1"/>
      <c r="K160" s="1"/>
      <c r="L160" s="1"/>
    </row>
    <row r="161" spans="1:12" x14ac:dyDescent="0.25">
      <c r="A161" s="6" t="s">
        <v>22</v>
      </c>
      <c r="B161" s="1" t="s">
        <v>6</v>
      </c>
      <c r="C161" s="1" t="s">
        <v>79</v>
      </c>
      <c r="D161" s="1" t="s">
        <v>6</v>
      </c>
      <c r="E161" s="1" t="s">
        <v>49</v>
      </c>
      <c r="F161" s="1">
        <v>85</v>
      </c>
      <c r="G161" s="2">
        <v>1500</v>
      </c>
      <c r="H161" s="7">
        <f t="shared" si="2"/>
        <v>127500</v>
      </c>
      <c r="I161" s="11">
        <f>SUM(H152:H161)</f>
        <v>6370099</v>
      </c>
      <c r="J161" s="1"/>
      <c r="K161" s="1"/>
      <c r="L161" s="1"/>
    </row>
    <row r="162" spans="1:12" x14ac:dyDescent="0.25">
      <c r="A162" s="6" t="s">
        <v>22</v>
      </c>
      <c r="B162" s="1" t="s">
        <v>16</v>
      </c>
      <c r="C162" s="1" t="s">
        <v>61</v>
      </c>
      <c r="D162" s="1" t="s">
        <v>16</v>
      </c>
      <c r="E162" s="1" t="s">
        <v>56</v>
      </c>
      <c r="F162" s="1">
        <v>536</v>
      </c>
      <c r="G162" s="2">
        <v>370</v>
      </c>
      <c r="H162" s="7">
        <f t="shared" si="2"/>
        <v>198320</v>
      </c>
      <c r="I162" s="1"/>
      <c r="J162" s="1"/>
      <c r="K162" s="1"/>
      <c r="L162" s="1"/>
    </row>
    <row r="163" spans="1:12" x14ac:dyDescent="0.25">
      <c r="A163" s="6" t="s">
        <v>22</v>
      </c>
      <c r="B163" s="1" t="s">
        <v>16</v>
      </c>
      <c r="C163" s="1" t="s">
        <v>61</v>
      </c>
      <c r="D163" s="1" t="s">
        <v>16</v>
      </c>
      <c r="E163" s="1" t="s">
        <v>51</v>
      </c>
      <c r="F163" s="1">
        <v>600</v>
      </c>
      <c r="G163" s="2">
        <v>236</v>
      </c>
      <c r="H163" s="7">
        <f t="shared" si="2"/>
        <v>141600</v>
      </c>
      <c r="I163" s="1"/>
      <c r="J163" s="1"/>
      <c r="K163" s="1"/>
      <c r="L163" s="1"/>
    </row>
    <row r="164" spans="1:12" x14ac:dyDescent="0.25">
      <c r="A164" s="6" t="s">
        <v>22</v>
      </c>
      <c r="B164" s="1" t="s">
        <v>16</v>
      </c>
      <c r="C164" s="1" t="s">
        <v>61</v>
      </c>
      <c r="D164" s="1" t="s">
        <v>16</v>
      </c>
      <c r="E164" s="1" t="s">
        <v>52</v>
      </c>
      <c r="F164" s="1">
        <v>230</v>
      </c>
      <c r="G164" s="2">
        <v>118</v>
      </c>
      <c r="H164" s="7">
        <f t="shared" si="2"/>
        <v>27140</v>
      </c>
      <c r="I164" s="1"/>
      <c r="J164" s="1"/>
      <c r="K164" s="1"/>
      <c r="L164" s="1"/>
    </row>
    <row r="165" spans="1:12" x14ac:dyDescent="0.25">
      <c r="A165" s="6" t="s">
        <v>22</v>
      </c>
      <c r="B165" s="1" t="s">
        <v>16</v>
      </c>
      <c r="C165" s="1" t="s">
        <v>61</v>
      </c>
      <c r="D165" s="1" t="s">
        <v>16</v>
      </c>
      <c r="E165" s="1" t="s">
        <v>53</v>
      </c>
      <c r="F165" s="1">
        <v>35</v>
      </c>
      <c r="G165" s="2">
        <v>1998</v>
      </c>
      <c r="H165" s="7">
        <f t="shared" si="2"/>
        <v>69930</v>
      </c>
      <c r="I165" s="1"/>
      <c r="J165" s="1"/>
      <c r="K165" s="1"/>
      <c r="L165" s="1"/>
    </row>
    <row r="166" spans="1:12" x14ac:dyDescent="0.25">
      <c r="A166" s="6" t="s">
        <v>22</v>
      </c>
      <c r="B166" s="1" t="s">
        <v>16</v>
      </c>
      <c r="C166" s="1" t="s">
        <v>61</v>
      </c>
      <c r="D166" s="1" t="s">
        <v>16</v>
      </c>
      <c r="E166" s="1" t="s">
        <v>54</v>
      </c>
      <c r="F166" s="1">
        <v>20</v>
      </c>
      <c r="G166" s="2">
        <v>3080</v>
      </c>
      <c r="H166" s="7">
        <f t="shared" si="2"/>
        <v>61600</v>
      </c>
      <c r="I166" s="1"/>
      <c r="J166" s="1"/>
      <c r="K166" s="1"/>
      <c r="L166" s="1"/>
    </row>
    <row r="167" spans="1:12" x14ac:dyDescent="0.25">
      <c r="A167" s="6" t="s">
        <v>22</v>
      </c>
      <c r="B167" s="1" t="s">
        <v>16</v>
      </c>
      <c r="C167" s="1" t="s">
        <v>61</v>
      </c>
      <c r="D167" s="1" t="s">
        <v>16</v>
      </c>
      <c r="E167" s="1" t="s">
        <v>45</v>
      </c>
      <c r="F167" s="1">
        <f>438+55</f>
        <v>493</v>
      </c>
      <c r="G167" s="2">
        <v>6951</v>
      </c>
      <c r="H167" s="7">
        <f t="shared" si="2"/>
        <v>3426843</v>
      </c>
      <c r="I167" s="1"/>
      <c r="J167" s="1"/>
      <c r="K167" s="1"/>
      <c r="L167" s="1"/>
    </row>
    <row r="168" spans="1:12" x14ac:dyDescent="0.25">
      <c r="A168" s="6" t="s">
        <v>22</v>
      </c>
      <c r="B168" s="1" t="s">
        <v>16</v>
      </c>
      <c r="C168" s="1" t="s">
        <v>61</v>
      </c>
      <c r="D168" s="1" t="s">
        <v>16</v>
      </c>
      <c r="E168" s="1" t="s">
        <v>46</v>
      </c>
      <c r="F168" s="1">
        <v>43</v>
      </c>
      <c r="G168" s="2">
        <v>6951</v>
      </c>
      <c r="H168" s="7">
        <f t="shared" si="2"/>
        <v>298893</v>
      </c>
      <c r="I168" s="1"/>
      <c r="J168" s="1"/>
      <c r="K168" s="1"/>
      <c r="L168" s="1"/>
    </row>
    <row r="169" spans="1:12" x14ac:dyDescent="0.25">
      <c r="A169" s="6" t="s">
        <v>22</v>
      </c>
      <c r="B169" s="1" t="s">
        <v>16</v>
      </c>
      <c r="C169" s="1" t="s">
        <v>61</v>
      </c>
      <c r="D169" s="1" t="s">
        <v>16</v>
      </c>
      <c r="E169" s="1" t="s">
        <v>57</v>
      </c>
      <c r="F169" s="1">
        <v>38</v>
      </c>
      <c r="G169" s="2">
        <v>12899</v>
      </c>
      <c r="H169" s="7">
        <f t="shared" si="2"/>
        <v>490162</v>
      </c>
      <c r="I169" s="1"/>
      <c r="J169" s="1"/>
      <c r="K169" s="1"/>
      <c r="L169" s="1"/>
    </row>
    <row r="170" spans="1:12" x14ac:dyDescent="0.25">
      <c r="A170" s="6" t="s">
        <v>22</v>
      </c>
      <c r="B170" s="1" t="s">
        <v>16</v>
      </c>
      <c r="C170" s="1" t="s">
        <v>61</v>
      </c>
      <c r="D170" s="1" t="s">
        <v>16</v>
      </c>
      <c r="E170" s="1" t="s">
        <v>47</v>
      </c>
      <c r="F170" s="1">
        <v>491</v>
      </c>
      <c r="G170" s="2">
        <v>12899</v>
      </c>
      <c r="H170" s="7">
        <f t="shared" si="2"/>
        <v>6333409</v>
      </c>
      <c r="I170" s="1"/>
      <c r="J170" s="1"/>
      <c r="K170" s="1"/>
      <c r="L170" s="1"/>
    </row>
    <row r="171" spans="1:12" x14ac:dyDescent="0.25">
      <c r="A171" s="6" t="s">
        <v>22</v>
      </c>
      <c r="B171" s="1" t="s">
        <v>16</v>
      </c>
      <c r="C171" s="1" t="s">
        <v>61</v>
      </c>
      <c r="D171" s="1" t="s">
        <v>16</v>
      </c>
      <c r="E171" s="1" t="s">
        <v>48</v>
      </c>
      <c r="F171" s="1">
        <v>1620</v>
      </c>
      <c r="G171" s="2">
        <v>658</v>
      </c>
      <c r="H171" s="7">
        <f t="shared" si="2"/>
        <v>1065960</v>
      </c>
      <c r="I171" s="1"/>
      <c r="J171" s="1"/>
      <c r="K171" s="1"/>
      <c r="L171" s="1"/>
    </row>
    <row r="172" spans="1:12" x14ac:dyDescent="0.25">
      <c r="A172" s="6" t="s">
        <v>22</v>
      </c>
      <c r="B172" s="1" t="s">
        <v>16</v>
      </c>
      <c r="C172" s="1" t="s">
        <v>61</v>
      </c>
      <c r="D172" s="1" t="s">
        <v>16</v>
      </c>
      <c r="E172" s="1" t="s">
        <v>35</v>
      </c>
      <c r="F172" s="1">
        <v>5900</v>
      </c>
      <c r="G172" s="2">
        <v>1725</v>
      </c>
      <c r="H172" s="7">
        <f t="shared" si="2"/>
        <v>10177500</v>
      </c>
      <c r="I172" s="1"/>
      <c r="J172" s="1"/>
      <c r="K172" s="1"/>
      <c r="L172" s="1"/>
    </row>
    <row r="173" spans="1:12" x14ac:dyDescent="0.25">
      <c r="A173" s="6" t="s">
        <v>22</v>
      </c>
      <c r="B173" s="1" t="s">
        <v>16</v>
      </c>
      <c r="C173" s="1" t="s">
        <v>61</v>
      </c>
      <c r="D173" s="1" t="s">
        <v>16</v>
      </c>
      <c r="E173" s="1" t="s">
        <v>49</v>
      </c>
      <c r="F173" s="1">
        <v>391</v>
      </c>
      <c r="G173" s="2">
        <v>1500</v>
      </c>
      <c r="H173" s="7">
        <f t="shared" si="2"/>
        <v>586500</v>
      </c>
      <c r="I173" s="11">
        <f>SUM(H162:H173)</f>
        <v>22877857</v>
      </c>
      <c r="J173" s="1"/>
      <c r="K173" s="1"/>
      <c r="L173" s="1"/>
    </row>
    <row r="174" spans="1:12" x14ac:dyDescent="0.25">
      <c r="A174" s="6" t="s">
        <v>22</v>
      </c>
      <c r="B174" s="9" t="s">
        <v>195</v>
      </c>
      <c r="C174" s="1" t="s">
        <v>81</v>
      </c>
      <c r="D174" s="9" t="s">
        <v>195</v>
      </c>
      <c r="E174" s="1" t="s">
        <v>39</v>
      </c>
      <c r="F174" s="1">
        <v>400</v>
      </c>
      <c r="G174" s="2">
        <v>370</v>
      </c>
      <c r="H174" s="7">
        <f t="shared" si="2"/>
        <v>148000</v>
      </c>
      <c r="I174" s="1"/>
      <c r="J174" s="1"/>
      <c r="K174" s="1"/>
      <c r="L174" s="1"/>
    </row>
    <row r="175" spans="1:12" x14ac:dyDescent="0.25">
      <c r="A175" s="6" t="s">
        <v>22</v>
      </c>
      <c r="B175" s="9" t="s">
        <v>195</v>
      </c>
      <c r="C175" s="1" t="s">
        <v>81</v>
      </c>
      <c r="D175" s="9" t="s">
        <v>195</v>
      </c>
      <c r="E175" s="1" t="s">
        <v>43</v>
      </c>
      <c r="F175" s="1">
        <v>20</v>
      </c>
      <c r="G175" s="2">
        <v>1998</v>
      </c>
      <c r="H175" s="7">
        <f t="shared" si="2"/>
        <v>39960</v>
      </c>
      <c r="I175" s="1"/>
      <c r="J175" s="1"/>
      <c r="K175" s="1"/>
      <c r="L175" s="1"/>
    </row>
    <row r="176" spans="1:12" x14ac:dyDescent="0.25">
      <c r="A176" s="6" t="s">
        <v>22</v>
      </c>
      <c r="B176" s="9" t="s">
        <v>195</v>
      </c>
      <c r="C176" s="1" t="s">
        <v>81</v>
      </c>
      <c r="D176" s="9" t="s">
        <v>195</v>
      </c>
      <c r="E176" s="1" t="s">
        <v>45</v>
      </c>
      <c r="F176" s="1">
        <v>115</v>
      </c>
      <c r="G176" s="2">
        <v>6951</v>
      </c>
      <c r="H176" s="7">
        <f t="shared" si="2"/>
        <v>799365</v>
      </c>
      <c r="I176" s="1"/>
      <c r="J176" s="1"/>
      <c r="K176" s="1"/>
      <c r="L176" s="1"/>
    </row>
    <row r="177" spans="1:12" x14ac:dyDescent="0.25">
      <c r="A177" s="6" t="s">
        <v>22</v>
      </c>
      <c r="B177" s="9" t="s">
        <v>195</v>
      </c>
      <c r="C177" s="1" t="s">
        <v>81</v>
      </c>
      <c r="D177" s="9" t="s">
        <v>195</v>
      </c>
      <c r="E177" s="1" t="s">
        <v>47</v>
      </c>
      <c r="F177" s="1">
        <v>233</v>
      </c>
      <c r="G177" s="2">
        <v>12899</v>
      </c>
      <c r="H177" s="7">
        <f t="shared" si="2"/>
        <v>3005467</v>
      </c>
      <c r="I177" s="1"/>
      <c r="J177" s="1"/>
      <c r="K177" s="1"/>
      <c r="L177" s="1"/>
    </row>
    <row r="178" spans="1:12" x14ac:dyDescent="0.25">
      <c r="A178" s="6" t="s">
        <v>22</v>
      </c>
      <c r="B178" s="9" t="s">
        <v>195</v>
      </c>
      <c r="C178" s="1" t="s">
        <v>81</v>
      </c>
      <c r="D178" s="9" t="s">
        <v>195</v>
      </c>
      <c r="E178" s="1" t="s">
        <v>48</v>
      </c>
      <c r="F178" s="1">
        <v>400</v>
      </c>
      <c r="G178" s="2">
        <v>658</v>
      </c>
      <c r="H178" s="7">
        <f t="shared" si="2"/>
        <v>263200</v>
      </c>
      <c r="I178" s="1"/>
      <c r="J178" s="1"/>
      <c r="K178" s="1"/>
      <c r="L178" s="1"/>
    </row>
    <row r="179" spans="1:12" x14ac:dyDescent="0.25">
      <c r="A179" s="6" t="s">
        <v>22</v>
      </c>
      <c r="B179" s="9" t="s">
        <v>195</v>
      </c>
      <c r="C179" s="1" t="s">
        <v>81</v>
      </c>
      <c r="D179" s="9" t="s">
        <v>195</v>
      </c>
      <c r="E179" s="1" t="s">
        <v>35</v>
      </c>
      <c r="F179" s="1">
        <v>410</v>
      </c>
      <c r="G179" s="2">
        <v>1725</v>
      </c>
      <c r="H179" s="7">
        <f t="shared" si="2"/>
        <v>707250</v>
      </c>
      <c r="I179" s="1"/>
      <c r="J179" s="1"/>
      <c r="K179" s="1"/>
      <c r="L179" s="1"/>
    </row>
    <row r="180" spans="1:12" x14ac:dyDescent="0.25">
      <c r="A180" s="6" t="s">
        <v>22</v>
      </c>
      <c r="B180" s="9" t="s">
        <v>195</v>
      </c>
      <c r="C180" s="1" t="s">
        <v>81</v>
      </c>
      <c r="D180" s="9" t="s">
        <v>195</v>
      </c>
      <c r="E180" s="1" t="s">
        <v>49</v>
      </c>
      <c r="F180" s="1">
        <v>150</v>
      </c>
      <c r="G180" s="2">
        <v>1500</v>
      </c>
      <c r="H180" s="7">
        <f t="shared" si="2"/>
        <v>225000</v>
      </c>
      <c r="I180" s="1"/>
      <c r="J180" s="1"/>
      <c r="K180" s="1"/>
      <c r="L180" s="1"/>
    </row>
    <row r="181" spans="1:12" x14ac:dyDescent="0.25">
      <c r="A181" s="6" t="s">
        <v>22</v>
      </c>
      <c r="B181" s="9" t="s">
        <v>195</v>
      </c>
      <c r="C181" s="1" t="s">
        <v>81</v>
      </c>
      <c r="D181" s="9" t="s">
        <v>195</v>
      </c>
      <c r="E181" s="1" t="s">
        <v>40</v>
      </c>
      <c r="F181" s="1">
        <v>2050</v>
      </c>
      <c r="G181" s="2">
        <v>236</v>
      </c>
      <c r="H181" s="7">
        <f t="shared" si="2"/>
        <v>483800</v>
      </c>
      <c r="I181" s="1"/>
      <c r="J181" s="1"/>
      <c r="K181" s="1"/>
      <c r="L181" s="1"/>
    </row>
    <row r="182" spans="1:12" x14ac:dyDescent="0.25">
      <c r="A182" s="6" t="s">
        <v>22</v>
      </c>
      <c r="B182" s="9" t="s">
        <v>195</v>
      </c>
      <c r="C182" s="1" t="s">
        <v>81</v>
      </c>
      <c r="D182" s="9" t="s">
        <v>195</v>
      </c>
      <c r="E182" s="1" t="s">
        <v>43</v>
      </c>
      <c r="F182" s="1">
        <v>55</v>
      </c>
      <c r="G182" s="2">
        <v>1998</v>
      </c>
      <c r="H182" s="7">
        <f t="shared" si="2"/>
        <v>109890</v>
      </c>
      <c r="I182" s="1"/>
      <c r="J182" s="1"/>
      <c r="K182" s="1"/>
      <c r="L182" s="1"/>
    </row>
    <row r="183" spans="1:12" x14ac:dyDescent="0.25">
      <c r="A183" s="6" t="s">
        <v>22</v>
      </c>
      <c r="B183" s="9" t="s">
        <v>195</v>
      </c>
      <c r="C183" s="1" t="s">
        <v>81</v>
      </c>
      <c r="D183" s="9" t="s">
        <v>195</v>
      </c>
      <c r="E183" s="1" t="s">
        <v>35</v>
      </c>
      <c r="F183" s="1">
        <v>550</v>
      </c>
      <c r="G183" s="2">
        <v>1725</v>
      </c>
      <c r="H183" s="7">
        <f t="shared" si="2"/>
        <v>948750</v>
      </c>
      <c r="I183" s="11">
        <f>SUM(H174:H183)</f>
        <v>6730682</v>
      </c>
      <c r="J183" s="1"/>
      <c r="K183" s="1"/>
      <c r="L183" s="1"/>
    </row>
    <row r="184" spans="1:12" x14ac:dyDescent="0.25">
      <c r="A184" s="6" t="s">
        <v>22</v>
      </c>
      <c r="B184" s="1" t="s">
        <v>7</v>
      </c>
      <c r="C184" s="1" t="s">
        <v>84</v>
      </c>
      <c r="D184" s="1" t="s">
        <v>7</v>
      </c>
      <c r="E184" s="1" t="s">
        <v>46</v>
      </c>
      <c r="F184" s="1">
        <v>89</v>
      </c>
      <c r="G184" s="2">
        <v>6951</v>
      </c>
      <c r="H184" s="7">
        <f t="shared" si="2"/>
        <v>618639</v>
      </c>
      <c r="I184" s="1"/>
      <c r="J184" s="1"/>
      <c r="K184" s="1"/>
      <c r="L184" s="1"/>
    </row>
    <row r="185" spans="1:12" x14ac:dyDescent="0.25">
      <c r="A185" s="6" t="s">
        <v>22</v>
      </c>
      <c r="B185" s="1" t="s">
        <v>7</v>
      </c>
      <c r="C185" s="1" t="s">
        <v>84</v>
      </c>
      <c r="D185" s="1" t="s">
        <v>7</v>
      </c>
      <c r="E185" s="1" t="s">
        <v>57</v>
      </c>
      <c r="F185" s="1">
        <v>133</v>
      </c>
      <c r="G185" s="2">
        <v>12899</v>
      </c>
      <c r="H185" s="7">
        <f t="shared" si="2"/>
        <v>1715567</v>
      </c>
      <c r="I185" s="1"/>
      <c r="J185" s="1"/>
      <c r="K185" s="1"/>
      <c r="L185" s="1"/>
    </row>
    <row r="186" spans="1:12" x14ac:dyDescent="0.25">
      <c r="A186" s="6" t="s">
        <v>22</v>
      </c>
      <c r="B186" s="1" t="s">
        <v>7</v>
      </c>
      <c r="C186" s="1" t="s">
        <v>84</v>
      </c>
      <c r="D186" s="1" t="s">
        <v>7</v>
      </c>
      <c r="E186" s="1" t="s">
        <v>48</v>
      </c>
      <c r="F186" s="1">
        <v>300</v>
      </c>
      <c r="G186" s="2">
        <v>658</v>
      </c>
      <c r="H186" s="7">
        <f t="shared" si="2"/>
        <v>197400</v>
      </c>
      <c r="I186" s="1"/>
      <c r="J186" s="1"/>
      <c r="K186" s="1"/>
      <c r="L186" s="1"/>
    </row>
    <row r="187" spans="1:12" x14ac:dyDescent="0.25">
      <c r="A187" s="6" t="s">
        <v>22</v>
      </c>
      <c r="B187" s="1" t="s">
        <v>7</v>
      </c>
      <c r="C187" s="1" t="s">
        <v>84</v>
      </c>
      <c r="D187" s="1" t="s">
        <v>7</v>
      </c>
      <c r="E187" s="1" t="s">
        <v>35</v>
      </c>
      <c r="F187" s="1">
        <v>1000</v>
      </c>
      <c r="G187" s="2">
        <v>1725</v>
      </c>
      <c r="H187" s="7">
        <f t="shared" si="2"/>
        <v>1725000</v>
      </c>
      <c r="I187" s="1"/>
      <c r="J187" s="1"/>
      <c r="K187" s="1"/>
      <c r="L187" s="1"/>
    </row>
    <row r="188" spans="1:12" x14ac:dyDescent="0.25">
      <c r="A188" s="6" t="s">
        <v>22</v>
      </c>
      <c r="B188" s="1" t="s">
        <v>7</v>
      </c>
      <c r="C188" s="1" t="s">
        <v>84</v>
      </c>
      <c r="D188" s="1" t="s">
        <v>7</v>
      </c>
      <c r="E188" s="1" t="s">
        <v>49</v>
      </c>
      <c r="F188" s="1">
        <v>160</v>
      </c>
      <c r="G188" s="2">
        <v>1500</v>
      </c>
      <c r="H188" s="7">
        <f t="shared" ref="H188:H251" si="3">F188*G188</f>
        <v>240000</v>
      </c>
      <c r="I188" s="11">
        <f>SUM(H184:H188)</f>
        <v>4496606</v>
      </c>
      <c r="J188" s="1"/>
      <c r="K188" s="1"/>
      <c r="L188" s="1"/>
    </row>
    <row r="189" spans="1:12" x14ac:dyDescent="0.25">
      <c r="A189" s="6" t="s">
        <v>22</v>
      </c>
      <c r="B189" s="1" t="s">
        <v>8</v>
      </c>
      <c r="C189" s="1" t="s">
        <v>85</v>
      </c>
      <c r="D189" s="1" t="s">
        <v>8</v>
      </c>
      <c r="E189" s="1" t="s">
        <v>46</v>
      </c>
      <c r="F189" s="1">
        <v>45</v>
      </c>
      <c r="G189" s="2">
        <v>6951</v>
      </c>
      <c r="H189" s="7">
        <f t="shared" si="3"/>
        <v>312795</v>
      </c>
      <c r="I189" s="1"/>
      <c r="J189" s="1"/>
      <c r="K189" s="1"/>
      <c r="L189" s="1"/>
    </row>
    <row r="190" spans="1:12" x14ac:dyDescent="0.25">
      <c r="A190" s="6" t="s">
        <v>22</v>
      </c>
      <c r="B190" s="1" t="s">
        <v>8</v>
      </c>
      <c r="C190" s="1" t="s">
        <v>85</v>
      </c>
      <c r="D190" s="1" t="s">
        <v>8</v>
      </c>
      <c r="E190" s="1" t="s">
        <v>58</v>
      </c>
      <c r="F190" s="1">
        <v>170</v>
      </c>
      <c r="G190" s="2">
        <v>658</v>
      </c>
      <c r="H190" s="7">
        <f t="shared" si="3"/>
        <v>111860</v>
      </c>
      <c r="I190" s="1"/>
      <c r="J190" s="1"/>
      <c r="K190" s="1"/>
      <c r="L190" s="1"/>
    </row>
    <row r="191" spans="1:12" x14ac:dyDescent="0.25">
      <c r="A191" s="6" t="s">
        <v>22</v>
      </c>
      <c r="B191" s="1" t="s">
        <v>8</v>
      </c>
      <c r="C191" s="1" t="s">
        <v>85</v>
      </c>
      <c r="D191" s="1" t="s">
        <v>8</v>
      </c>
      <c r="E191" s="1" t="s">
        <v>59</v>
      </c>
      <c r="F191" s="1">
        <v>1500</v>
      </c>
      <c r="G191" s="2">
        <v>1725</v>
      </c>
      <c r="H191" s="7">
        <f t="shared" si="3"/>
        <v>2587500</v>
      </c>
      <c r="I191" s="1"/>
      <c r="J191" s="1"/>
      <c r="K191" s="1"/>
      <c r="L191" s="1"/>
    </row>
    <row r="192" spans="1:12" x14ac:dyDescent="0.25">
      <c r="A192" s="6" t="s">
        <v>22</v>
      </c>
      <c r="B192" s="1" t="s">
        <v>8</v>
      </c>
      <c r="C192" s="1" t="s">
        <v>85</v>
      </c>
      <c r="D192" s="1" t="s">
        <v>8</v>
      </c>
      <c r="E192" s="1" t="s">
        <v>60</v>
      </c>
      <c r="F192" s="1">
        <v>50</v>
      </c>
      <c r="G192" s="2">
        <v>1500</v>
      </c>
      <c r="H192" s="7">
        <f t="shared" si="3"/>
        <v>75000</v>
      </c>
      <c r="I192" s="11">
        <f>SUM(H189:H192)</f>
        <v>3087155</v>
      </c>
      <c r="J192" s="1"/>
      <c r="K192" s="1"/>
      <c r="L192" s="1"/>
    </row>
    <row r="193" spans="1:12" x14ac:dyDescent="0.25">
      <c r="A193" s="6" t="s">
        <v>22</v>
      </c>
      <c r="B193" s="1" t="s">
        <v>9</v>
      </c>
      <c r="C193" s="1" t="s">
        <v>90</v>
      </c>
      <c r="D193" s="1" t="s">
        <v>9</v>
      </c>
      <c r="E193" s="1" t="s">
        <v>35</v>
      </c>
      <c r="F193" s="1">
        <v>1500</v>
      </c>
      <c r="G193" s="2">
        <v>1725</v>
      </c>
      <c r="H193" s="7">
        <f t="shared" si="3"/>
        <v>2587500</v>
      </c>
      <c r="I193" s="11">
        <f>H193</f>
        <v>2587500</v>
      </c>
      <c r="J193" s="1"/>
      <c r="K193" s="1"/>
      <c r="L193" s="1"/>
    </row>
    <row r="194" spans="1:12" x14ac:dyDescent="0.25">
      <c r="A194" s="6" t="s">
        <v>22</v>
      </c>
      <c r="B194" s="1" t="s">
        <v>10</v>
      </c>
      <c r="C194" s="1" t="s">
        <v>92</v>
      </c>
      <c r="D194" s="1" t="s">
        <v>1</v>
      </c>
      <c r="E194" s="1" t="s">
        <v>46</v>
      </c>
      <c r="F194" s="1">
        <v>35</v>
      </c>
      <c r="G194" s="2">
        <v>6951</v>
      </c>
      <c r="H194" s="7">
        <f t="shared" si="3"/>
        <v>243285</v>
      </c>
      <c r="I194" s="1"/>
      <c r="J194" s="1"/>
      <c r="K194" s="1"/>
      <c r="L194" s="1"/>
    </row>
    <row r="195" spans="1:12" x14ac:dyDescent="0.25">
      <c r="A195" s="6" t="s">
        <v>22</v>
      </c>
      <c r="B195" s="1" t="s">
        <v>10</v>
      </c>
      <c r="C195" s="1" t="s">
        <v>92</v>
      </c>
      <c r="D195" s="1" t="s">
        <v>1</v>
      </c>
      <c r="E195" s="1" t="s">
        <v>57</v>
      </c>
      <c r="F195" s="1">
        <v>56</v>
      </c>
      <c r="G195" s="2">
        <v>12899</v>
      </c>
      <c r="H195" s="7">
        <f t="shared" si="3"/>
        <v>722344</v>
      </c>
      <c r="I195" s="1"/>
      <c r="J195" s="1"/>
      <c r="K195" s="1"/>
      <c r="L195" s="1"/>
    </row>
    <row r="196" spans="1:12" x14ac:dyDescent="0.25">
      <c r="A196" s="6" t="s">
        <v>22</v>
      </c>
      <c r="B196" s="1" t="s">
        <v>10</v>
      </c>
      <c r="C196" s="1" t="s">
        <v>92</v>
      </c>
      <c r="D196" s="1" t="s">
        <v>10</v>
      </c>
      <c r="E196" s="1" t="s">
        <v>43</v>
      </c>
      <c r="F196" s="1">
        <v>45</v>
      </c>
      <c r="G196" s="2">
        <v>1998</v>
      </c>
      <c r="H196" s="7">
        <f t="shared" si="3"/>
        <v>89910</v>
      </c>
      <c r="I196" s="1"/>
      <c r="J196" s="1"/>
      <c r="K196" s="1"/>
      <c r="L196" s="1"/>
    </row>
    <row r="197" spans="1:12" x14ac:dyDescent="0.25">
      <c r="A197" s="6" t="s">
        <v>22</v>
      </c>
      <c r="B197" s="1" t="s">
        <v>10</v>
      </c>
      <c r="C197" s="1" t="s">
        <v>92</v>
      </c>
      <c r="D197" s="1" t="s">
        <v>10</v>
      </c>
      <c r="E197" s="1" t="s">
        <v>44</v>
      </c>
      <c r="F197" s="1">
        <v>10</v>
      </c>
      <c r="G197" s="2">
        <v>3080</v>
      </c>
      <c r="H197" s="7">
        <f t="shared" si="3"/>
        <v>30800</v>
      </c>
      <c r="I197" s="1"/>
      <c r="J197" s="1"/>
      <c r="K197" s="1"/>
      <c r="L197" s="1"/>
    </row>
    <row r="198" spans="1:12" x14ac:dyDescent="0.25">
      <c r="A198" s="6" t="s">
        <v>22</v>
      </c>
      <c r="B198" s="1" t="s">
        <v>10</v>
      </c>
      <c r="C198" s="1" t="s">
        <v>92</v>
      </c>
      <c r="D198" s="1" t="s">
        <v>10</v>
      </c>
      <c r="E198" s="1" t="s">
        <v>45</v>
      </c>
      <c r="F198" s="1">
        <v>210</v>
      </c>
      <c r="G198" s="2">
        <v>6951</v>
      </c>
      <c r="H198" s="7">
        <f t="shared" si="3"/>
        <v>1459710</v>
      </c>
      <c r="I198" s="1"/>
      <c r="J198" s="1"/>
      <c r="K198" s="1"/>
      <c r="L198" s="1"/>
    </row>
    <row r="199" spans="1:12" x14ac:dyDescent="0.25">
      <c r="A199" s="6" t="s">
        <v>22</v>
      </c>
      <c r="B199" s="1" t="s">
        <v>10</v>
      </c>
      <c r="C199" s="1" t="s">
        <v>92</v>
      </c>
      <c r="D199" s="1" t="s">
        <v>10</v>
      </c>
      <c r="E199" s="1" t="s">
        <v>46</v>
      </c>
      <c r="F199" s="1">
        <v>70</v>
      </c>
      <c r="G199" s="2">
        <v>6951</v>
      </c>
      <c r="H199" s="7">
        <f t="shared" si="3"/>
        <v>486570</v>
      </c>
      <c r="I199" s="1"/>
      <c r="J199" s="1"/>
      <c r="K199" s="1"/>
      <c r="L199" s="1"/>
    </row>
    <row r="200" spans="1:12" x14ac:dyDescent="0.25">
      <c r="A200" s="6" t="s">
        <v>22</v>
      </c>
      <c r="B200" s="1" t="s">
        <v>10</v>
      </c>
      <c r="C200" s="1" t="s">
        <v>92</v>
      </c>
      <c r="D200" s="1" t="s">
        <v>10</v>
      </c>
      <c r="E200" s="1" t="s">
        <v>47</v>
      </c>
      <c r="F200" s="1">
        <v>120</v>
      </c>
      <c r="G200" s="2">
        <v>12899</v>
      </c>
      <c r="H200" s="7">
        <f t="shared" si="3"/>
        <v>1547880</v>
      </c>
      <c r="I200" s="1"/>
      <c r="J200" s="1"/>
      <c r="K200" s="1"/>
      <c r="L200" s="1"/>
    </row>
    <row r="201" spans="1:12" x14ac:dyDescent="0.25">
      <c r="A201" s="6" t="s">
        <v>22</v>
      </c>
      <c r="B201" s="1" t="s">
        <v>10</v>
      </c>
      <c r="C201" s="1" t="s">
        <v>92</v>
      </c>
      <c r="D201" s="1" t="s">
        <v>10</v>
      </c>
      <c r="E201" s="1" t="s">
        <v>48</v>
      </c>
      <c r="F201" s="1">
        <v>190</v>
      </c>
      <c r="G201" s="2">
        <v>658</v>
      </c>
      <c r="H201" s="7">
        <f t="shared" si="3"/>
        <v>125020</v>
      </c>
      <c r="I201" s="1"/>
      <c r="J201" s="1"/>
      <c r="K201" s="1"/>
      <c r="L201" s="1"/>
    </row>
    <row r="202" spans="1:12" x14ac:dyDescent="0.25">
      <c r="A202" s="6" t="s">
        <v>22</v>
      </c>
      <c r="B202" s="1" t="s">
        <v>10</v>
      </c>
      <c r="C202" s="1" t="s">
        <v>92</v>
      </c>
      <c r="D202" s="1" t="s">
        <v>10</v>
      </c>
      <c r="E202" s="1" t="s">
        <v>35</v>
      </c>
      <c r="F202" s="1">
        <v>500</v>
      </c>
      <c r="G202" s="2">
        <v>1725</v>
      </c>
      <c r="H202" s="7">
        <f t="shared" si="3"/>
        <v>862500</v>
      </c>
      <c r="I202" s="1"/>
      <c r="J202" s="1"/>
      <c r="K202" s="1"/>
      <c r="L202" s="1"/>
    </row>
    <row r="203" spans="1:12" x14ac:dyDescent="0.25">
      <c r="A203" s="6" t="s">
        <v>22</v>
      </c>
      <c r="B203" s="1" t="s">
        <v>10</v>
      </c>
      <c r="C203" s="1" t="s">
        <v>92</v>
      </c>
      <c r="D203" s="1" t="s">
        <v>10</v>
      </c>
      <c r="E203" s="1" t="s">
        <v>49</v>
      </c>
      <c r="F203" s="1">
        <v>45</v>
      </c>
      <c r="G203" s="2">
        <v>1500</v>
      </c>
      <c r="H203" s="7">
        <f t="shared" si="3"/>
        <v>67500</v>
      </c>
      <c r="I203" s="11">
        <f>SUM(H194:H203)</f>
        <v>5635519</v>
      </c>
      <c r="J203" s="1"/>
      <c r="K203" s="1"/>
      <c r="L203" s="1"/>
    </row>
    <row r="204" spans="1:12" x14ac:dyDescent="0.25">
      <c r="A204" s="6" t="s">
        <v>22</v>
      </c>
      <c r="B204" s="1" t="s">
        <v>11</v>
      </c>
      <c r="C204" s="1" t="s">
        <v>95</v>
      </c>
      <c r="D204" s="1" t="s">
        <v>11</v>
      </c>
      <c r="E204" s="1" t="s">
        <v>38</v>
      </c>
      <c r="F204" s="1">
        <f>6+2</f>
        <v>8</v>
      </c>
      <c r="G204" s="2">
        <v>67604</v>
      </c>
      <c r="H204" s="7">
        <f t="shared" si="3"/>
        <v>540832</v>
      </c>
      <c r="I204" s="1"/>
      <c r="J204" s="1"/>
      <c r="K204" s="1"/>
      <c r="L204" s="1"/>
    </row>
    <row r="205" spans="1:12" x14ac:dyDescent="0.25">
      <c r="A205" s="6" t="s">
        <v>22</v>
      </c>
      <c r="B205" s="1" t="s">
        <v>11</v>
      </c>
      <c r="C205" s="1" t="s">
        <v>95</v>
      </c>
      <c r="D205" s="1" t="s">
        <v>11</v>
      </c>
      <c r="E205" s="1" t="s">
        <v>39</v>
      </c>
      <c r="F205" s="1">
        <v>1750</v>
      </c>
      <c r="G205" s="2">
        <v>370</v>
      </c>
      <c r="H205" s="7">
        <f t="shared" si="3"/>
        <v>647500</v>
      </c>
      <c r="I205" s="1"/>
      <c r="J205" s="1"/>
      <c r="K205" s="1"/>
      <c r="L205" s="1"/>
    </row>
    <row r="206" spans="1:12" x14ac:dyDescent="0.25">
      <c r="A206" s="6" t="s">
        <v>22</v>
      </c>
      <c r="B206" s="1" t="s">
        <v>11</v>
      </c>
      <c r="C206" s="1" t="s">
        <v>95</v>
      </c>
      <c r="D206" s="1" t="s">
        <v>11</v>
      </c>
      <c r="E206" s="1" t="s">
        <v>40</v>
      </c>
      <c r="F206" s="1">
        <v>1300</v>
      </c>
      <c r="G206" s="2">
        <v>236</v>
      </c>
      <c r="H206" s="7">
        <f t="shared" si="3"/>
        <v>306800</v>
      </c>
      <c r="I206" s="1"/>
      <c r="J206" s="1"/>
      <c r="K206" s="1"/>
      <c r="L206" s="1"/>
    </row>
    <row r="207" spans="1:12" x14ac:dyDescent="0.25">
      <c r="A207" s="6" t="s">
        <v>22</v>
      </c>
      <c r="B207" s="1" t="s">
        <v>11</v>
      </c>
      <c r="C207" s="1" t="s">
        <v>95</v>
      </c>
      <c r="D207" s="1" t="s">
        <v>11</v>
      </c>
      <c r="E207" s="1" t="s">
        <v>41</v>
      </c>
      <c r="F207" s="1">
        <v>3250</v>
      </c>
      <c r="G207" s="2">
        <v>118</v>
      </c>
      <c r="H207" s="7">
        <f t="shared" si="3"/>
        <v>383500</v>
      </c>
      <c r="I207" s="1"/>
      <c r="J207" s="1"/>
      <c r="K207" s="1"/>
      <c r="L207" s="1"/>
    </row>
    <row r="208" spans="1:12" x14ac:dyDescent="0.25">
      <c r="A208" s="6" t="s">
        <v>22</v>
      </c>
      <c r="B208" s="1" t="s">
        <v>11</v>
      </c>
      <c r="C208" s="1" t="s">
        <v>95</v>
      </c>
      <c r="D208" s="1" t="s">
        <v>11</v>
      </c>
      <c r="E208" s="1" t="s">
        <v>42</v>
      </c>
      <c r="F208" s="1">
        <v>550</v>
      </c>
      <c r="G208" s="2">
        <v>296</v>
      </c>
      <c r="H208" s="7">
        <f t="shared" si="3"/>
        <v>162800</v>
      </c>
      <c r="I208" s="1"/>
      <c r="J208" s="1"/>
      <c r="K208" s="1"/>
      <c r="L208" s="1"/>
    </row>
    <row r="209" spans="1:12" x14ac:dyDescent="0.25">
      <c r="A209" s="6" t="s">
        <v>22</v>
      </c>
      <c r="B209" s="1" t="s">
        <v>11</v>
      </c>
      <c r="C209" s="1" t="s">
        <v>95</v>
      </c>
      <c r="D209" s="1" t="s">
        <v>11</v>
      </c>
      <c r="E209" s="1" t="s">
        <v>43</v>
      </c>
      <c r="F209" s="1">
        <v>120</v>
      </c>
      <c r="G209" s="2">
        <v>1998</v>
      </c>
      <c r="H209" s="7">
        <f t="shared" si="3"/>
        <v>239760</v>
      </c>
      <c r="I209" s="1"/>
      <c r="J209" s="1"/>
      <c r="K209" s="1"/>
      <c r="L209" s="1"/>
    </row>
    <row r="210" spans="1:12" x14ac:dyDescent="0.25">
      <c r="A210" s="6" t="s">
        <v>22</v>
      </c>
      <c r="B210" s="1" t="s">
        <v>11</v>
      </c>
      <c r="C210" s="1" t="s">
        <v>95</v>
      </c>
      <c r="D210" s="1" t="s">
        <v>11</v>
      </c>
      <c r="E210" s="1" t="s">
        <v>44</v>
      </c>
      <c r="F210" s="1">
        <v>30</v>
      </c>
      <c r="G210" s="2">
        <v>3080</v>
      </c>
      <c r="H210" s="7">
        <f t="shared" si="3"/>
        <v>92400</v>
      </c>
      <c r="I210" s="1"/>
      <c r="J210" s="1"/>
      <c r="K210" s="1"/>
      <c r="L210" s="1"/>
    </row>
    <row r="211" spans="1:12" x14ac:dyDescent="0.25">
      <c r="A211" s="6" t="s">
        <v>22</v>
      </c>
      <c r="B211" s="1" t="s">
        <v>11</v>
      </c>
      <c r="C211" s="1" t="s">
        <v>95</v>
      </c>
      <c r="D211" s="1" t="s">
        <v>11</v>
      </c>
      <c r="E211" s="1" t="s">
        <v>96</v>
      </c>
      <c r="F211" s="1">
        <v>20</v>
      </c>
      <c r="G211" s="2">
        <v>4292</v>
      </c>
      <c r="H211" s="7">
        <f t="shared" si="3"/>
        <v>85840</v>
      </c>
      <c r="I211" s="1"/>
      <c r="J211" s="1"/>
      <c r="K211" s="1"/>
      <c r="L211" s="1"/>
    </row>
    <row r="212" spans="1:12" x14ac:dyDescent="0.25">
      <c r="A212" s="6" t="s">
        <v>22</v>
      </c>
      <c r="B212" s="1" t="s">
        <v>11</v>
      </c>
      <c r="C212" s="1" t="s">
        <v>95</v>
      </c>
      <c r="D212" s="1" t="s">
        <v>11</v>
      </c>
      <c r="E212" s="1" t="s">
        <v>97</v>
      </c>
      <c r="F212" s="1">
        <v>20</v>
      </c>
      <c r="G212" s="2">
        <v>3073</v>
      </c>
      <c r="H212" s="7">
        <f t="shared" si="3"/>
        <v>61460</v>
      </c>
      <c r="I212" s="1"/>
      <c r="J212" s="1"/>
      <c r="K212" s="1"/>
      <c r="L212" s="1"/>
    </row>
    <row r="213" spans="1:12" x14ac:dyDescent="0.25">
      <c r="A213" s="6" t="s">
        <v>22</v>
      </c>
      <c r="B213" s="1" t="s">
        <v>11</v>
      </c>
      <c r="C213" s="1" t="s">
        <v>95</v>
      </c>
      <c r="D213" s="1" t="s">
        <v>98</v>
      </c>
      <c r="E213" s="1" t="s">
        <v>99</v>
      </c>
      <c r="F213" s="1">
        <v>6</v>
      </c>
      <c r="G213" s="2">
        <v>75100</v>
      </c>
      <c r="H213" s="7">
        <f t="shared" si="3"/>
        <v>450600</v>
      </c>
      <c r="I213" s="1"/>
      <c r="J213" s="1"/>
      <c r="K213" s="1"/>
      <c r="L213" s="1"/>
    </row>
    <row r="214" spans="1:12" x14ac:dyDescent="0.25">
      <c r="A214" s="6" t="s">
        <v>22</v>
      </c>
      <c r="B214" s="1" t="s">
        <v>11</v>
      </c>
      <c r="C214" s="1" t="s">
        <v>95</v>
      </c>
      <c r="D214" s="1" t="s">
        <v>11</v>
      </c>
      <c r="E214" s="1" t="s">
        <v>45</v>
      </c>
      <c r="F214" s="1">
        <v>448</v>
      </c>
      <c r="G214" s="2">
        <v>6951</v>
      </c>
      <c r="H214" s="7">
        <f t="shared" si="3"/>
        <v>3114048</v>
      </c>
      <c r="I214" s="1"/>
      <c r="J214" s="1"/>
      <c r="K214" s="1"/>
      <c r="L214" s="1"/>
    </row>
    <row r="215" spans="1:12" x14ac:dyDescent="0.25">
      <c r="A215" s="6" t="s">
        <v>22</v>
      </c>
      <c r="B215" s="1" t="s">
        <v>11</v>
      </c>
      <c r="C215" s="1" t="s">
        <v>95</v>
      </c>
      <c r="D215" s="1" t="s">
        <v>11</v>
      </c>
      <c r="E215" s="1" t="s">
        <v>46</v>
      </c>
      <c r="F215" s="1">
        <v>83</v>
      </c>
      <c r="G215" s="2">
        <v>6951</v>
      </c>
      <c r="H215" s="7">
        <f t="shared" si="3"/>
        <v>576933</v>
      </c>
      <c r="I215" s="1"/>
      <c r="J215" s="1"/>
      <c r="K215" s="1"/>
      <c r="L215" s="1"/>
    </row>
    <row r="216" spans="1:12" x14ac:dyDescent="0.25">
      <c r="A216" s="6" t="s">
        <v>22</v>
      </c>
      <c r="B216" s="1" t="s">
        <v>11</v>
      </c>
      <c r="C216" s="1" t="s">
        <v>95</v>
      </c>
      <c r="D216" s="1" t="s">
        <v>11</v>
      </c>
      <c r="E216" s="1" t="s">
        <v>47</v>
      </c>
      <c r="F216" s="1">
        <v>430</v>
      </c>
      <c r="G216" s="2">
        <v>12899</v>
      </c>
      <c r="H216" s="7">
        <f t="shared" si="3"/>
        <v>5546570</v>
      </c>
      <c r="I216" s="1"/>
      <c r="J216" s="1"/>
      <c r="K216" s="1"/>
      <c r="L216" s="1"/>
    </row>
    <row r="217" spans="1:12" x14ac:dyDescent="0.25">
      <c r="A217" s="6" t="s">
        <v>22</v>
      </c>
      <c r="B217" s="1" t="s">
        <v>11</v>
      </c>
      <c r="C217" s="1" t="s">
        <v>95</v>
      </c>
      <c r="D217" s="1" t="s">
        <v>11</v>
      </c>
      <c r="E217" s="1" t="s">
        <v>57</v>
      </c>
      <c r="F217" s="1">
        <v>56</v>
      </c>
      <c r="G217" s="2">
        <v>12899</v>
      </c>
      <c r="H217" s="7">
        <f t="shared" si="3"/>
        <v>722344</v>
      </c>
      <c r="I217" s="1"/>
      <c r="J217" s="1"/>
      <c r="K217" s="1"/>
      <c r="L217" s="1"/>
    </row>
    <row r="218" spans="1:12" x14ac:dyDescent="0.25">
      <c r="A218" s="6" t="s">
        <v>22</v>
      </c>
      <c r="B218" s="1" t="s">
        <v>11</v>
      </c>
      <c r="C218" s="1" t="s">
        <v>95</v>
      </c>
      <c r="D218" s="1" t="s">
        <v>11</v>
      </c>
      <c r="E218" s="1" t="s">
        <v>48</v>
      </c>
      <c r="F218" s="1">
        <v>360</v>
      </c>
      <c r="G218" s="2">
        <v>658</v>
      </c>
      <c r="H218" s="7">
        <f t="shared" si="3"/>
        <v>236880</v>
      </c>
      <c r="I218" s="1"/>
      <c r="J218" s="1"/>
      <c r="K218" s="1"/>
      <c r="L218" s="1"/>
    </row>
    <row r="219" spans="1:12" x14ac:dyDescent="0.25">
      <c r="A219" s="6" t="s">
        <v>22</v>
      </c>
      <c r="B219" s="1" t="s">
        <v>11</v>
      </c>
      <c r="C219" s="1" t="s">
        <v>95</v>
      </c>
      <c r="D219" s="1" t="s">
        <v>11</v>
      </c>
      <c r="E219" s="1" t="s">
        <v>35</v>
      </c>
      <c r="F219" s="1">
        <v>975</v>
      </c>
      <c r="G219" s="2">
        <v>1725</v>
      </c>
      <c r="H219" s="7">
        <f t="shared" si="3"/>
        <v>1681875</v>
      </c>
      <c r="I219" s="1"/>
      <c r="J219" s="1"/>
      <c r="K219" s="1"/>
      <c r="L219" s="1"/>
    </row>
    <row r="220" spans="1:12" x14ac:dyDescent="0.25">
      <c r="A220" s="6" t="s">
        <v>22</v>
      </c>
      <c r="B220" s="1" t="s">
        <v>11</v>
      </c>
      <c r="C220" s="1" t="s">
        <v>95</v>
      </c>
      <c r="D220" s="1" t="s">
        <v>11</v>
      </c>
      <c r="E220" s="1" t="s">
        <v>49</v>
      </c>
      <c r="F220" s="1">
        <v>200</v>
      </c>
      <c r="G220" s="2">
        <v>1500</v>
      </c>
      <c r="H220" s="7">
        <f t="shared" si="3"/>
        <v>300000</v>
      </c>
      <c r="I220" s="11">
        <f>SUM(H204:H220)</f>
        <v>15150142</v>
      </c>
      <c r="J220" s="1"/>
      <c r="K220" s="1"/>
      <c r="L220" s="1"/>
    </row>
    <row r="221" spans="1:12" x14ac:dyDescent="0.25">
      <c r="A221" s="6" t="s">
        <v>22</v>
      </c>
      <c r="B221" s="1" t="s">
        <v>13</v>
      </c>
      <c r="C221" s="1" t="s">
        <v>102</v>
      </c>
      <c r="D221" s="1" t="s">
        <v>13</v>
      </c>
      <c r="E221" s="1" t="s">
        <v>38</v>
      </c>
      <c r="F221" s="1">
        <v>3</v>
      </c>
      <c r="G221" s="2">
        <v>67604</v>
      </c>
      <c r="H221" s="7">
        <f t="shared" si="3"/>
        <v>202812</v>
      </c>
      <c r="I221" s="1"/>
      <c r="J221" s="1"/>
      <c r="K221" s="1"/>
      <c r="L221" s="1"/>
    </row>
    <row r="222" spans="1:12" x14ac:dyDescent="0.25">
      <c r="A222" s="6" t="s">
        <v>22</v>
      </c>
      <c r="B222" s="1" t="s">
        <v>13</v>
      </c>
      <c r="C222" s="1" t="s">
        <v>102</v>
      </c>
      <c r="D222" s="1" t="s">
        <v>13</v>
      </c>
      <c r="E222" s="1" t="s">
        <v>39</v>
      </c>
      <c r="F222" s="1">
        <v>400</v>
      </c>
      <c r="G222" s="2">
        <v>370</v>
      </c>
      <c r="H222" s="7">
        <f t="shared" si="3"/>
        <v>148000</v>
      </c>
      <c r="I222" s="1"/>
      <c r="J222" s="1"/>
      <c r="K222" s="1"/>
      <c r="L222" s="1"/>
    </row>
    <row r="223" spans="1:12" x14ac:dyDescent="0.25">
      <c r="A223" s="6" t="s">
        <v>22</v>
      </c>
      <c r="B223" s="1" t="s">
        <v>13</v>
      </c>
      <c r="C223" s="1" t="s">
        <v>102</v>
      </c>
      <c r="D223" s="1" t="s">
        <v>13</v>
      </c>
      <c r="E223" s="1" t="s">
        <v>40</v>
      </c>
      <c r="F223" s="1">
        <v>300</v>
      </c>
      <c r="G223" s="2">
        <v>236</v>
      </c>
      <c r="H223" s="7">
        <f t="shared" si="3"/>
        <v>70800</v>
      </c>
      <c r="I223" s="1"/>
      <c r="J223" s="1"/>
      <c r="K223" s="1"/>
      <c r="L223" s="1"/>
    </row>
    <row r="224" spans="1:12" x14ac:dyDescent="0.25">
      <c r="A224" s="6" t="s">
        <v>22</v>
      </c>
      <c r="B224" s="1" t="s">
        <v>13</v>
      </c>
      <c r="C224" s="1" t="s">
        <v>102</v>
      </c>
      <c r="D224" s="1" t="s">
        <v>13</v>
      </c>
      <c r="E224" s="1" t="s">
        <v>41</v>
      </c>
      <c r="F224" s="1">
        <v>1265</v>
      </c>
      <c r="G224" s="2">
        <v>118</v>
      </c>
      <c r="H224" s="7">
        <f t="shared" si="3"/>
        <v>149270</v>
      </c>
      <c r="I224" s="1"/>
      <c r="J224" s="1"/>
      <c r="K224" s="1"/>
      <c r="L224" s="1"/>
    </row>
    <row r="225" spans="1:12" x14ac:dyDescent="0.25">
      <c r="A225" s="6" t="s">
        <v>22</v>
      </c>
      <c r="B225" s="1" t="s">
        <v>13</v>
      </c>
      <c r="C225" s="1" t="s">
        <v>102</v>
      </c>
      <c r="D225" s="1" t="s">
        <v>13</v>
      </c>
      <c r="E225" s="1" t="s">
        <v>42</v>
      </c>
      <c r="F225" s="1">
        <v>200</v>
      </c>
      <c r="G225" s="2">
        <v>296</v>
      </c>
      <c r="H225" s="7">
        <f t="shared" si="3"/>
        <v>59200</v>
      </c>
      <c r="I225" s="1"/>
      <c r="J225" s="1"/>
      <c r="K225" s="1"/>
      <c r="L225" s="1"/>
    </row>
    <row r="226" spans="1:12" x14ac:dyDescent="0.25">
      <c r="A226" s="6" t="s">
        <v>22</v>
      </c>
      <c r="B226" s="1" t="s">
        <v>13</v>
      </c>
      <c r="C226" s="1" t="s">
        <v>102</v>
      </c>
      <c r="D226" s="1" t="s">
        <v>13</v>
      </c>
      <c r="E226" s="1" t="s">
        <v>43</v>
      </c>
      <c r="F226" s="1">
        <v>60</v>
      </c>
      <c r="G226" s="2">
        <v>1998</v>
      </c>
      <c r="H226" s="7">
        <f t="shared" si="3"/>
        <v>119880</v>
      </c>
      <c r="I226" s="1"/>
      <c r="J226" s="1"/>
      <c r="K226" s="1"/>
      <c r="L226" s="1"/>
    </row>
    <row r="227" spans="1:12" x14ac:dyDescent="0.25">
      <c r="A227" s="6" t="s">
        <v>22</v>
      </c>
      <c r="B227" s="1" t="s">
        <v>13</v>
      </c>
      <c r="C227" s="1" t="s">
        <v>102</v>
      </c>
      <c r="D227" s="1" t="s">
        <v>13</v>
      </c>
      <c r="E227" s="1" t="s">
        <v>44</v>
      </c>
      <c r="F227" s="1">
        <v>10</v>
      </c>
      <c r="G227" s="2">
        <v>3080</v>
      </c>
      <c r="H227" s="7">
        <f t="shared" si="3"/>
        <v>30800</v>
      </c>
      <c r="I227" s="1"/>
      <c r="J227" s="1"/>
      <c r="K227" s="1"/>
      <c r="L227" s="1"/>
    </row>
    <row r="228" spans="1:12" x14ac:dyDescent="0.25">
      <c r="A228" s="6" t="s">
        <v>22</v>
      </c>
      <c r="B228" s="1" t="s">
        <v>13</v>
      </c>
      <c r="C228" s="1" t="s">
        <v>102</v>
      </c>
      <c r="D228" s="1" t="s">
        <v>13</v>
      </c>
      <c r="E228" s="1" t="s">
        <v>45</v>
      </c>
      <c r="F228" s="1">
        <v>236</v>
      </c>
      <c r="G228" s="2">
        <v>6951</v>
      </c>
      <c r="H228" s="7">
        <f t="shared" si="3"/>
        <v>1640436</v>
      </c>
      <c r="I228" s="1"/>
      <c r="J228" s="1"/>
      <c r="K228" s="1"/>
      <c r="L228" s="1"/>
    </row>
    <row r="229" spans="1:12" x14ac:dyDescent="0.25">
      <c r="A229" s="6" t="s">
        <v>22</v>
      </c>
      <c r="B229" s="1" t="s">
        <v>13</v>
      </c>
      <c r="C229" s="1" t="s">
        <v>102</v>
      </c>
      <c r="D229" s="1" t="s">
        <v>13</v>
      </c>
      <c r="E229" s="1" t="s">
        <v>46</v>
      </c>
      <c r="F229" s="1">
        <v>79</v>
      </c>
      <c r="G229" s="2">
        <v>6951</v>
      </c>
      <c r="H229" s="7">
        <f t="shared" si="3"/>
        <v>549129</v>
      </c>
      <c r="I229" s="1"/>
      <c r="J229" s="1"/>
      <c r="K229" s="1"/>
      <c r="L229" s="1"/>
    </row>
    <row r="230" spans="1:12" x14ac:dyDescent="0.25">
      <c r="A230" s="6" t="s">
        <v>22</v>
      </c>
      <c r="B230" s="1" t="s">
        <v>13</v>
      </c>
      <c r="C230" s="1" t="s">
        <v>102</v>
      </c>
      <c r="D230" s="1" t="s">
        <v>13</v>
      </c>
      <c r="E230" s="1" t="s">
        <v>47</v>
      </c>
      <c r="F230" s="1">
        <v>184</v>
      </c>
      <c r="G230" s="2">
        <v>12899</v>
      </c>
      <c r="H230" s="7">
        <f t="shared" si="3"/>
        <v>2373416</v>
      </c>
      <c r="I230" s="1"/>
      <c r="J230" s="1"/>
      <c r="K230" s="1"/>
      <c r="L230" s="1"/>
    </row>
    <row r="231" spans="1:12" x14ac:dyDescent="0.25">
      <c r="A231" s="6" t="s">
        <v>22</v>
      </c>
      <c r="B231" s="1" t="s">
        <v>13</v>
      </c>
      <c r="C231" s="1" t="s">
        <v>102</v>
      </c>
      <c r="D231" s="1" t="s">
        <v>13</v>
      </c>
      <c r="E231" s="1" t="s">
        <v>48</v>
      </c>
      <c r="F231" s="1">
        <v>100</v>
      </c>
      <c r="G231" s="2">
        <v>658</v>
      </c>
      <c r="H231" s="7">
        <f t="shared" si="3"/>
        <v>65800</v>
      </c>
      <c r="I231" s="1"/>
      <c r="J231" s="1"/>
      <c r="K231" s="1"/>
      <c r="L231" s="1"/>
    </row>
    <row r="232" spans="1:12" x14ac:dyDescent="0.25">
      <c r="A232" s="6" t="s">
        <v>22</v>
      </c>
      <c r="B232" s="1" t="s">
        <v>13</v>
      </c>
      <c r="C232" s="1" t="s">
        <v>102</v>
      </c>
      <c r="D232" s="1" t="s">
        <v>13</v>
      </c>
      <c r="E232" s="1" t="s">
        <v>35</v>
      </c>
      <c r="F232" s="1">
        <v>520</v>
      </c>
      <c r="G232" s="2">
        <v>1725</v>
      </c>
      <c r="H232" s="7">
        <f t="shared" si="3"/>
        <v>897000</v>
      </c>
      <c r="I232" s="1"/>
      <c r="J232" s="1"/>
      <c r="K232" s="1"/>
      <c r="L232" s="1"/>
    </row>
    <row r="233" spans="1:12" x14ac:dyDescent="0.25">
      <c r="A233" s="6" t="s">
        <v>22</v>
      </c>
      <c r="B233" s="1" t="s">
        <v>13</v>
      </c>
      <c r="C233" s="1" t="s">
        <v>102</v>
      </c>
      <c r="D233" s="1" t="s">
        <v>13</v>
      </c>
      <c r="E233" s="1" t="s">
        <v>49</v>
      </c>
      <c r="F233" s="1">
        <v>30</v>
      </c>
      <c r="G233" s="2">
        <v>1500</v>
      </c>
      <c r="H233" s="7">
        <f t="shared" si="3"/>
        <v>45000</v>
      </c>
      <c r="I233" s="11">
        <f>SUM(H221:H233)</f>
        <v>6351543</v>
      </c>
      <c r="J233" s="1"/>
      <c r="K233" s="1"/>
      <c r="L233" s="1"/>
    </row>
    <row r="234" spans="1:12" x14ac:dyDescent="0.25">
      <c r="A234" s="6" t="s">
        <v>22</v>
      </c>
      <c r="B234" s="1" t="s">
        <v>14</v>
      </c>
      <c r="C234" s="1" t="s">
        <v>104</v>
      </c>
      <c r="D234" s="1" t="s">
        <v>14</v>
      </c>
      <c r="E234" s="1" t="s">
        <v>51</v>
      </c>
      <c r="F234" s="1">
        <v>260</v>
      </c>
      <c r="G234" s="2">
        <v>236</v>
      </c>
      <c r="H234" s="7">
        <f t="shared" si="3"/>
        <v>61360</v>
      </c>
      <c r="I234" s="1"/>
      <c r="J234" s="1"/>
      <c r="K234" s="1"/>
      <c r="L234" s="1"/>
    </row>
    <row r="235" spans="1:12" x14ac:dyDescent="0.25">
      <c r="A235" s="6" t="s">
        <v>22</v>
      </c>
      <c r="B235" s="1" t="s">
        <v>14</v>
      </c>
      <c r="C235" s="1" t="s">
        <v>104</v>
      </c>
      <c r="D235" s="1" t="s">
        <v>14</v>
      </c>
      <c r="E235" s="1" t="s">
        <v>52</v>
      </c>
      <c r="F235" s="1">
        <v>200</v>
      </c>
      <c r="G235" s="2">
        <v>118</v>
      </c>
      <c r="H235" s="7">
        <f t="shared" si="3"/>
        <v>23600</v>
      </c>
      <c r="I235" s="1"/>
      <c r="J235" s="1"/>
      <c r="K235" s="1"/>
      <c r="L235" s="1"/>
    </row>
    <row r="236" spans="1:12" x14ac:dyDescent="0.25">
      <c r="A236" s="6" t="s">
        <v>22</v>
      </c>
      <c r="B236" s="1" t="s">
        <v>14</v>
      </c>
      <c r="C236" s="1" t="s">
        <v>104</v>
      </c>
      <c r="D236" s="1" t="s">
        <v>14</v>
      </c>
      <c r="E236" s="1" t="s">
        <v>53</v>
      </c>
      <c r="F236" s="1">
        <v>35</v>
      </c>
      <c r="G236" s="2">
        <v>1998</v>
      </c>
      <c r="H236" s="7">
        <f t="shared" si="3"/>
        <v>69930</v>
      </c>
      <c r="I236" s="1"/>
      <c r="J236" s="1"/>
      <c r="K236" s="1"/>
      <c r="L236" s="1"/>
    </row>
    <row r="237" spans="1:12" x14ac:dyDescent="0.25">
      <c r="A237" s="6" t="s">
        <v>22</v>
      </c>
      <c r="B237" s="1" t="s">
        <v>14</v>
      </c>
      <c r="C237" s="1" t="s">
        <v>104</v>
      </c>
      <c r="D237" s="1" t="s">
        <v>14</v>
      </c>
      <c r="E237" s="1" t="s">
        <v>54</v>
      </c>
      <c r="F237" s="1">
        <v>9</v>
      </c>
      <c r="G237" s="2">
        <v>3080</v>
      </c>
      <c r="H237" s="7">
        <f t="shared" si="3"/>
        <v>27720</v>
      </c>
      <c r="I237" s="1"/>
      <c r="J237" s="1"/>
      <c r="K237" s="1"/>
      <c r="L237" s="1"/>
    </row>
    <row r="238" spans="1:12" x14ac:dyDescent="0.25">
      <c r="A238" s="6" t="s">
        <v>22</v>
      </c>
      <c r="B238" s="1" t="s">
        <v>14</v>
      </c>
      <c r="C238" s="1" t="s">
        <v>104</v>
      </c>
      <c r="D238" s="1" t="s">
        <v>14</v>
      </c>
      <c r="E238" s="1" t="s">
        <v>48</v>
      </c>
      <c r="F238" s="1">
        <v>350</v>
      </c>
      <c r="G238" s="2">
        <v>658</v>
      </c>
      <c r="H238" s="7">
        <f t="shared" si="3"/>
        <v>230300</v>
      </c>
      <c r="I238" s="1"/>
      <c r="J238" s="1"/>
      <c r="K238" s="1"/>
      <c r="L238" s="1"/>
    </row>
    <row r="239" spans="1:12" x14ac:dyDescent="0.25">
      <c r="A239" s="6" t="s">
        <v>22</v>
      </c>
      <c r="B239" s="1" t="s">
        <v>14</v>
      </c>
      <c r="C239" s="1" t="s">
        <v>104</v>
      </c>
      <c r="D239" s="1" t="s">
        <v>14</v>
      </c>
      <c r="E239" s="1" t="s">
        <v>35</v>
      </c>
      <c r="F239" s="1">
        <v>1000</v>
      </c>
      <c r="G239" s="2">
        <v>1725</v>
      </c>
      <c r="H239" s="7">
        <f t="shared" si="3"/>
        <v>1725000</v>
      </c>
      <c r="I239" s="1"/>
      <c r="J239" s="1"/>
      <c r="K239" s="1"/>
      <c r="L239" s="1"/>
    </row>
    <row r="240" spans="1:12" x14ac:dyDescent="0.25">
      <c r="A240" s="6" t="s">
        <v>22</v>
      </c>
      <c r="B240" s="1" t="s">
        <v>14</v>
      </c>
      <c r="C240" s="1" t="s">
        <v>104</v>
      </c>
      <c r="D240" s="1" t="s">
        <v>14</v>
      </c>
      <c r="E240" s="1" t="s">
        <v>49</v>
      </c>
      <c r="F240" s="1">
        <v>160</v>
      </c>
      <c r="G240" s="2">
        <v>1500</v>
      </c>
      <c r="H240" s="7">
        <f t="shared" si="3"/>
        <v>240000</v>
      </c>
      <c r="I240" s="11">
        <f>SUM(H234:H240)</f>
        <v>2377910</v>
      </c>
      <c r="J240" s="1"/>
      <c r="K240" s="1"/>
      <c r="L240" s="1"/>
    </row>
    <row r="241" spans="1:12" x14ac:dyDescent="0.25">
      <c r="A241" s="6" t="s">
        <v>22</v>
      </c>
      <c r="B241" s="1" t="s">
        <v>18</v>
      </c>
      <c r="C241" s="1" t="s">
        <v>105</v>
      </c>
      <c r="D241" s="1" t="s">
        <v>20</v>
      </c>
      <c r="E241" s="1" t="s">
        <v>38</v>
      </c>
      <c r="F241" s="1">
        <v>1</v>
      </c>
      <c r="G241" s="2">
        <v>67604</v>
      </c>
      <c r="H241" s="7">
        <f t="shared" si="3"/>
        <v>67604</v>
      </c>
      <c r="I241" s="1"/>
      <c r="J241" s="1"/>
      <c r="K241" s="1"/>
      <c r="L241" s="1"/>
    </row>
    <row r="242" spans="1:12" x14ac:dyDescent="0.25">
      <c r="A242" s="6" t="s">
        <v>22</v>
      </c>
      <c r="B242" s="1" t="s">
        <v>18</v>
      </c>
      <c r="C242" s="1" t="s">
        <v>105</v>
      </c>
      <c r="D242" s="1" t="s">
        <v>20</v>
      </c>
      <c r="E242" s="1" t="s">
        <v>39</v>
      </c>
      <c r="F242" s="1">
        <v>370</v>
      </c>
      <c r="G242" s="2">
        <v>370</v>
      </c>
      <c r="H242" s="7">
        <f t="shared" si="3"/>
        <v>136900</v>
      </c>
      <c r="I242" s="1"/>
      <c r="J242" s="1"/>
      <c r="K242" s="1"/>
      <c r="L242" s="1"/>
    </row>
    <row r="243" spans="1:12" x14ac:dyDescent="0.25">
      <c r="A243" s="6" t="s">
        <v>22</v>
      </c>
      <c r="B243" s="1" t="s">
        <v>18</v>
      </c>
      <c r="C243" s="1" t="s">
        <v>105</v>
      </c>
      <c r="D243" s="1" t="s">
        <v>20</v>
      </c>
      <c r="E243" s="1" t="s">
        <v>40</v>
      </c>
      <c r="F243" s="1">
        <v>300</v>
      </c>
      <c r="G243" s="2">
        <v>236</v>
      </c>
      <c r="H243" s="7">
        <f t="shared" si="3"/>
        <v>70800</v>
      </c>
      <c r="I243" s="1"/>
      <c r="J243" s="1"/>
      <c r="K243" s="1"/>
      <c r="L243" s="1"/>
    </row>
    <row r="244" spans="1:12" x14ac:dyDescent="0.25">
      <c r="A244" s="6" t="s">
        <v>22</v>
      </c>
      <c r="B244" s="1" t="s">
        <v>18</v>
      </c>
      <c r="C244" s="1" t="s">
        <v>105</v>
      </c>
      <c r="D244" s="1" t="s">
        <v>20</v>
      </c>
      <c r="E244" s="1" t="s">
        <v>41</v>
      </c>
      <c r="F244" s="1">
        <v>385</v>
      </c>
      <c r="G244" s="2">
        <v>118</v>
      </c>
      <c r="H244" s="7">
        <f t="shared" si="3"/>
        <v>45430</v>
      </c>
      <c r="I244" s="1"/>
      <c r="J244" s="1"/>
      <c r="K244" s="1"/>
      <c r="L244" s="1"/>
    </row>
    <row r="245" spans="1:12" x14ac:dyDescent="0.25">
      <c r="A245" s="6" t="s">
        <v>22</v>
      </c>
      <c r="B245" s="1" t="s">
        <v>18</v>
      </c>
      <c r="C245" s="1" t="s">
        <v>105</v>
      </c>
      <c r="D245" s="1" t="s">
        <v>20</v>
      </c>
      <c r="E245" s="1" t="s">
        <v>43</v>
      </c>
      <c r="F245" s="1">
        <v>10</v>
      </c>
      <c r="G245" s="2">
        <v>1998</v>
      </c>
      <c r="H245" s="7">
        <f t="shared" si="3"/>
        <v>19980</v>
      </c>
      <c r="I245" s="1"/>
      <c r="J245" s="1"/>
      <c r="K245" s="1"/>
      <c r="L245" s="1"/>
    </row>
    <row r="246" spans="1:12" x14ac:dyDescent="0.25">
      <c r="A246" s="6" t="s">
        <v>22</v>
      </c>
      <c r="B246" s="1" t="s">
        <v>18</v>
      </c>
      <c r="C246" s="1" t="s">
        <v>105</v>
      </c>
      <c r="D246" s="1" t="s">
        <v>19</v>
      </c>
      <c r="E246" s="1" t="s">
        <v>38</v>
      </c>
      <c r="F246" s="1">
        <v>2</v>
      </c>
      <c r="G246" s="2">
        <v>67604</v>
      </c>
      <c r="H246" s="7">
        <f t="shared" si="3"/>
        <v>135208</v>
      </c>
      <c r="I246" s="1"/>
      <c r="J246" s="1"/>
      <c r="K246" s="1"/>
      <c r="L246" s="1"/>
    </row>
    <row r="247" spans="1:12" x14ac:dyDescent="0.25">
      <c r="A247" s="6" t="s">
        <v>22</v>
      </c>
      <c r="B247" s="1" t="s">
        <v>18</v>
      </c>
      <c r="C247" s="1" t="s">
        <v>105</v>
      </c>
      <c r="D247" s="1" t="s">
        <v>19</v>
      </c>
      <c r="E247" s="1" t="s">
        <v>39</v>
      </c>
      <c r="F247" s="1">
        <v>260</v>
      </c>
      <c r="G247" s="2">
        <v>370</v>
      </c>
      <c r="H247" s="7">
        <f t="shared" si="3"/>
        <v>96200</v>
      </c>
      <c r="I247" s="1"/>
      <c r="J247" s="1"/>
      <c r="K247" s="1"/>
      <c r="L247" s="1"/>
    </row>
    <row r="248" spans="1:12" x14ac:dyDescent="0.25">
      <c r="A248" s="6" t="s">
        <v>22</v>
      </c>
      <c r="B248" s="1" t="s">
        <v>18</v>
      </c>
      <c r="C248" s="1" t="s">
        <v>105</v>
      </c>
      <c r="D248" s="1" t="s">
        <v>19</v>
      </c>
      <c r="E248" s="1" t="s">
        <v>40</v>
      </c>
      <c r="F248" s="1">
        <v>245</v>
      </c>
      <c r="G248" s="2">
        <v>236</v>
      </c>
      <c r="H248" s="7">
        <f t="shared" si="3"/>
        <v>57820</v>
      </c>
      <c r="I248" s="1"/>
      <c r="J248" s="1"/>
      <c r="K248" s="1"/>
      <c r="L248" s="1"/>
    </row>
    <row r="249" spans="1:12" x14ac:dyDescent="0.25">
      <c r="A249" s="6" t="s">
        <v>22</v>
      </c>
      <c r="B249" s="1" t="s">
        <v>18</v>
      </c>
      <c r="C249" s="1" t="s">
        <v>105</v>
      </c>
      <c r="D249" s="1" t="s">
        <v>19</v>
      </c>
      <c r="E249" s="1" t="s">
        <v>41</v>
      </c>
      <c r="F249" s="1">
        <v>380</v>
      </c>
      <c r="G249" s="2">
        <v>118</v>
      </c>
      <c r="H249" s="7">
        <f t="shared" si="3"/>
        <v>44840</v>
      </c>
      <c r="I249" s="1"/>
      <c r="J249" s="1"/>
      <c r="K249" s="1"/>
      <c r="L249" s="1"/>
    </row>
    <row r="250" spans="1:12" x14ac:dyDescent="0.25">
      <c r="A250" s="6" t="s">
        <v>22</v>
      </c>
      <c r="B250" s="1" t="s">
        <v>18</v>
      </c>
      <c r="C250" s="1" t="s">
        <v>105</v>
      </c>
      <c r="D250" s="1" t="s">
        <v>19</v>
      </c>
      <c r="E250" s="1" t="s">
        <v>42</v>
      </c>
      <c r="F250" s="1">
        <v>150</v>
      </c>
      <c r="G250" s="2">
        <v>296</v>
      </c>
      <c r="H250" s="7">
        <f t="shared" si="3"/>
        <v>44400</v>
      </c>
      <c r="I250" s="1"/>
      <c r="J250" s="1"/>
      <c r="K250" s="1"/>
      <c r="L250" s="1"/>
    </row>
    <row r="251" spans="1:12" x14ac:dyDescent="0.25">
      <c r="A251" s="6" t="s">
        <v>22</v>
      </c>
      <c r="B251" s="1" t="s">
        <v>18</v>
      </c>
      <c r="C251" s="1" t="s">
        <v>105</v>
      </c>
      <c r="D251" s="1" t="s">
        <v>19</v>
      </c>
      <c r="E251" s="1" t="s">
        <v>43</v>
      </c>
      <c r="F251" s="1">
        <v>40</v>
      </c>
      <c r="G251" s="2">
        <v>1998</v>
      </c>
      <c r="H251" s="7">
        <f t="shared" si="3"/>
        <v>79920</v>
      </c>
      <c r="I251" s="1"/>
      <c r="J251" s="1"/>
      <c r="K251" s="1"/>
      <c r="L251" s="1"/>
    </row>
    <row r="252" spans="1:12" x14ac:dyDescent="0.25">
      <c r="A252" s="6" t="s">
        <v>22</v>
      </c>
      <c r="B252" s="1" t="s">
        <v>18</v>
      </c>
      <c r="C252" s="1" t="s">
        <v>105</v>
      </c>
      <c r="D252" s="1" t="s">
        <v>19</v>
      </c>
      <c r="E252" s="1" t="s">
        <v>44</v>
      </c>
      <c r="F252" s="1">
        <v>10</v>
      </c>
      <c r="G252" s="2">
        <v>3080</v>
      </c>
      <c r="H252" s="7">
        <f t="shared" ref="H252:H315" si="4">F252*G252</f>
        <v>30800</v>
      </c>
      <c r="I252" s="1"/>
      <c r="J252" s="1"/>
      <c r="K252" s="1"/>
      <c r="L252" s="1"/>
    </row>
    <row r="253" spans="1:12" x14ac:dyDescent="0.25">
      <c r="A253" s="6" t="s">
        <v>22</v>
      </c>
      <c r="B253" s="1" t="s">
        <v>18</v>
      </c>
      <c r="C253" s="1" t="s">
        <v>105</v>
      </c>
      <c r="D253" s="1" t="s">
        <v>19</v>
      </c>
      <c r="E253" s="1" t="s">
        <v>96</v>
      </c>
      <c r="F253" s="1">
        <v>108</v>
      </c>
      <c r="G253" s="2">
        <v>4292</v>
      </c>
      <c r="H253" s="7">
        <f t="shared" si="4"/>
        <v>463536</v>
      </c>
      <c r="I253" s="1"/>
      <c r="J253" s="1"/>
      <c r="K253" s="1"/>
      <c r="L253" s="1"/>
    </row>
    <row r="254" spans="1:12" x14ac:dyDescent="0.25">
      <c r="A254" s="6" t="s">
        <v>22</v>
      </c>
      <c r="B254" s="1" t="s">
        <v>18</v>
      </c>
      <c r="C254" s="1" t="s">
        <v>105</v>
      </c>
      <c r="D254" s="1" t="s">
        <v>19</v>
      </c>
      <c r="E254" s="1" t="s">
        <v>97</v>
      </c>
      <c r="F254" s="1">
        <v>82</v>
      </c>
      <c r="G254" s="2">
        <v>3073</v>
      </c>
      <c r="H254" s="7">
        <f t="shared" si="4"/>
        <v>251986</v>
      </c>
      <c r="I254" s="1"/>
      <c r="J254" s="1"/>
      <c r="K254" s="1"/>
      <c r="L254" s="1"/>
    </row>
    <row r="255" spans="1:12" x14ac:dyDescent="0.25">
      <c r="A255" s="6" t="s">
        <v>22</v>
      </c>
      <c r="B255" s="1" t="s">
        <v>18</v>
      </c>
      <c r="C255" s="1" t="s">
        <v>105</v>
      </c>
      <c r="D255" s="1" t="s">
        <v>19</v>
      </c>
      <c r="E255" s="1" t="s">
        <v>48</v>
      </c>
      <c r="F255" s="1">
        <v>60</v>
      </c>
      <c r="G255" s="2">
        <v>658</v>
      </c>
      <c r="H255" s="7">
        <f t="shared" si="4"/>
        <v>39480</v>
      </c>
      <c r="I255" s="1"/>
      <c r="J255" s="1"/>
      <c r="K255" s="1"/>
      <c r="L255" s="1"/>
    </row>
    <row r="256" spans="1:12" x14ac:dyDescent="0.25">
      <c r="A256" s="6" t="s">
        <v>22</v>
      </c>
      <c r="B256" s="1" t="s">
        <v>18</v>
      </c>
      <c r="C256" s="1" t="s">
        <v>105</v>
      </c>
      <c r="D256" s="1" t="s">
        <v>19</v>
      </c>
      <c r="E256" s="1" t="s">
        <v>35</v>
      </c>
      <c r="F256" s="1">
        <v>140</v>
      </c>
      <c r="G256" s="2">
        <v>1725</v>
      </c>
      <c r="H256" s="7">
        <f t="shared" si="4"/>
        <v>241500</v>
      </c>
      <c r="I256" s="1"/>
      <c r="J256" s="1"/>
      <c r="K256" s="1"/>
      <c r="L256" s="1"/>
    </row>
    <row r="257" spans="1:12" x14ac:dyDescent="0.25">
      <c r="A257" s="6" t="s">
        <v>22</v>
      </c>
      <c r="B257" s="1" t="s">
        <v>18</v>
      </c>
      <c r="C257" s="1" t="s">
        <v>105</v>
      </c>
      <c r="D257" s="1" t="s">
        <v>19</v>
      </c>
      <c r="E257" s="1" t="s">
        <v>49</v>
      </c>
      <c r="F257" s="1">
        <v>20</v>
      </c>
      <c r="G257" s="2">
        <v>1500</v>
      </c>
      <c r="H257" s="7">
        <f t="shared" si="4"/>
        <v>30000</v>
      </c>
      <c r="I257" s="1"/>
      <c r="J257" s="1"/>
      <c r="K257" s="1"/>
      <c r="L257" s="1"/>
    </row>
    <row r="258" spans="1:12" x14ac:dyDescent="0.25">
      <c r="A258" s="6" t="s">
        <v>22</v>
      </c>
      <c r="B258" s="1" t="s">
        <v>18</v>
      </c>
      <c r="C258" s="1" t="s">
        <v>105</v>
      </c>
      <c r="D258" s="1" t="s">
        <v>18</v>
      </c>
      <c r="E258" s="1" t="s">
        <v>38</v>
      </c>
      <c r="F258" s="1">
        <v>1</v>
      </c>
      <c r="G258" s="2">
        <v>67604</v>
      </c>
      <c r="H258" s="7">
        <f t="shared" si="4"/>
        <v>67604</v>
      </c>
      <c r="I258" s="1"/>
      <c r="J258" s="1"/>
      <c r="K258" s="1"/>
      <c r="L258" s="1"/>
    </row>
    <row r="259" spans="1:12" x14ac:dyDescent="0.25">
      <c r="A259" s="6" t="s">
        <v>22</v>
      </c>
      <c r="B259" s="1" t="s">
        <v>18</v>
      </c>
      <c r="C259" s="1" t="s">
        <v>105</v>
      </c>
      <c r="D259" s="1" t="s">
        <v>18</v>
      </c>
      <c r="E259" s="1" t="s">
        <v>39</v>
      </c>
      <c r="F259" s="1">
        <v>222</v>
      </c>
      <c r="G259" s="2">
        <v>370</v>
      </c>
      <c r="H259" s="7">
        <f t="shared" si="4"/>
        <v>82140</v>
      </c>
      <c r="I259" s="1"/>
      <c r="J259" s="1"/>
      <c r="K259" s="1"/>
      <c r="L259" s="1"/>
    </row>
    <row r="260" spans="1:12" x14ac:dyDescent="0.25">
      <c r="A260" s="6" t="s">
        <v>22</v>
      </c>
      <c r="B260" s="1" t="s">
        <v>18</v>
      </c>
      <c r="C260" s="1" t="s">
        <v>105</v>
      </c>
      <c r="D260" s="1" t="s">
        <v>18</v>
      </c>
      <c r="E260" s="1" t="s">
        <v>40</v>
      </c>
      <c r="F260" s="1">
        <v>187</v>
      </c>
      <c r="G260" s="2">
        <v>236</v>
      </c>
      <c r="H260" s="7">
        <f t="shared" si="4"/>
        <v>44132</v>
      </c>
      <c r="I260" s="1"/>
      <c r="J260" s="1"/>
      <c r="K260" s="1"/>
      <c r="L260" s="1"/>
    </row>
    <row r="261" spans="1:12" x14ac:dyDescent="0.25">
      <c r="A261" s="6" t="s">
        <v>22</v>
      </c>
      <c r="B261" s="1" t="s">
        <v>18</v>
      </c>
      <c r="C261" s="1" t="s">
        <v>105</v>
      </c>
      <c r="D261" s="1" t="s">
        <v>18</v>
      </c>
      <c r="E261" s="1" t="s">
        <v>41</v>
      </c>
      <c r="F261" s="1">
        <v>400</v>
      </c>
      <c r="G261" s="2">
        <v>118</v>
      </c>
      <c r="H261" s="7">
        <f t="shared" si="4"/>
        <v>47200</v>
      </c>
      <c r="I261" s="1"/>
      <c r="J261" s="1"/>
      <c r="K261" s="1"/>
      <c r="L261" s="1"/>
    </row>
    <row r="262" spans="1:12" x14ac:dyDescent="0.25">
      <c r="A262" s="6" t="s">
        <v>22</v>
      </c>
      <c r="B262" s="1" t="s">
        <v>18</v>
      </c>
      <c r="C262" s="1" t="s">
        <v>105</v>
      </c>
      <c r="D262" s="1" t="s">
        <v>18</v>
      </c>
      <c r="E262" s="1" t="s">
        <v>43</v>
      </c>
      <c r="F262" s="1">
        <v>10</v>
      </c>
      <c r="G262" s="2">
        <v>1998</v>
      </c>
      <c r="H262" s="7">
        <f t="shared" si="4"/>
        <v>19980</v>
      </c>
      <c r="I262" s="1"/>
      <c r="J262" s="1"/>
      <c r="K262" s="1"/>
      <c r="L262" s="1"/>
    </row>
    <row r="263" spans="1:12" x14ac:dyDescent="0.25">
      <c r="A263" s="6" t="s">
        <v>22</v>
      </c>
      <c r="B263" s="1" t="s">
        <v>18</v>
      </c>
      <c r="C263" s="1" t="s">
        <v>105</v>
      </c>
      <c r="D263" s="1" t="s">
        <v>18</v>
      </c>
      <c r="E263" s="1" t="s">
        <v>45</v>
      </c>
      <c r="F263" s="1">
        <v>115</v>
      </c>
      <c r="G263" s="2">
        <v>6951</v>
      </c>
      <c r="H263" s="7">
        <f t="shared" si="4"/>
        <v>799365</v>
      </c>
      <c r="I263" s="1"/>
      <c r="J263" s="1"/>
      <c r="K263" s="1"/>
      <c r="L263" s="1"/>
    </row>
    <row r="264" spans="1:12" x14ac:dyDescent="0.25">
      <c r="A264" s="6" t="s">
        <v>22</v>
      </c>
      <c r="B264" s="1" t="s">
        <v>18</v>
      </c>
      <c r="C264" s="1" t="s">
        <v>105</v>
      </c>
      <c r="D264" s="1" t="s">
        <v>18</v>
      </c>
      <c r="E264" s="1" t="s">
        <v>46</v>
      </c>
      <c r="F264" s="1">
        <v>10</v>
      </c>
      <c r="G264" s="2">
        <v>6951</v>
      </c>
      <c r="H264" s="7">
        <f t="shared" si="4"/>
        <v>69510</v>
      </c>
      <c r="I264" s="1"/>
      <c r="J264" s="1"/>
      <c r="K264" s="1"/>
      <c r="L264" s="1"/>
    </row>
    <row r="265" spans="1:12" x14ac:dyDescent="0.25">
      <c r="A265" s="6" t="s">
        <v>22</v>
      </c>
      <c r="B265" s="1" t="s">
        <v>18</v>
      </c>
      <c r="C265" s="1" t="s">
        <v>105</v>
      </c>
      <c r="D265" s="1" t="s">
        <v>18</v>
      </c>
      <c r="E265" s="1" t="s">
        <v>47</v>
      </c>
      <c r="F265" s="1">
        <v>86</v>
      </c>
      <c r="G265" s="2">
        <v>12899</v>
      </c>
      <c r="H265" s="7">
        <f t="shared" si="4"/>
        <v>1109314</v>
      </c>
      <c r="I265" s="1"/>
      <c r="J265" s="1"/>
      <c r="K265" s="1"/>
      <c r="L265" s="1"/>
    </row>
    <row r="266" spans="1:12" x14ac:dyDescent="0.25">
      <c r="A266" s="6" t="s">
        <v>22</v>
      </c>
      <c r="B266" s="1" t="s">
        <v>18</v>
      </c>
      <c r="C266" s="1" t="s">
        <v>105</v>
      </c>
      <c r="D266" s="1" t="s">
        <v>18</v>
      </c>
      <c r="E266" s="1" t="s">
        <v>48</v>
      </c>
      <c r="F266" s="1">
        <v>90</v>
      </c>
      <c r="G266" s="2">
        <v>658</v>
      </c>
      <c r="H266" s="7">
        <f t="shared" si="4"/>
        <v>59220</v>
      </c>
      <c r="I266" s="1"/>
      <c r="J266" s="1"/>
      <c r="K266" s="1"/>
      <c r="L266" s="1"/>
    </row>
    <row r="267" spans="1:12" x14ac:dyDescent="0.25">
      <c r="A267" s="6" t="s">
        <v>22</v>
      </c>
      <c r="B267" s="1" t="s">
        <v>18</v>
      </c>
      <c r="C267" s="1" t="s">
        <v>105</v>
      </c>
      <c r="D267" s="1" t="s">
        <v>18</v>
      </c>
      <c r="E267" s="1" t="s">
        <v>35</v>
      </c>
      <c r="F267" s="1">
        <v>240</v>
      </c>
      <c r="G267" s="2">
        <v>1725</v>
      </c>
      <c r="H267" s="7">
        <f t="shared" si="4"/>
        <v>414000</v>
      </c>
      <c r="I267" s="1"/>
      <c r="J267" s="1"/>
      <c r="K267" s="1"/>
      <c r="L267" s="1"/>
    </row>
    <row r="268" spans="1:12" x14ac:dyDescent="0.25">
      <c r="A268" s="6" t="s">
        <v>22</v>
      </c>
      <c r="B268" s="1" t="s">
        <v>18</v>
      </c>
      <c r="C268" s="1" t="s">
        <v>105</v>
      </c>
      <c r="D268" s="1" t="s">
        <v>18</v>
      </c>
      <c r="E268" s="1" t="s">
        <v>49</v>
      </c>
      <c r="F268" s="1">
        <v>20</v>
      </c>
      <c r="G268" s="2">
        <v>1500</v>
      </c>
      <c r="H268" s="7">
        <f t="shared" si="4"/>
        <v>30000</v>
      </c>
      <c r="I268" s="11">
        <f>SUM(H241:H268)</f>
        <v>4598869</v>
      </c>
      <c r="J268" s="1"/>
      <c r="K268" s="1"/>
      <c r="L268" s="1"/>
    </row>
    <row r="269" spans="1:12" x14ac:dyDescent="0.25">
      <c r="A269" s="6" t="s">
        <v>22</v>
      </c>
      <c r="B269" s="1" t="s">
        <v>15</v>
      </c>
      <c r="C269" s="1" t="s">
        <v>106</v>
      </c>
      <c r="D269" s="1" t="s">
        <v>15</v>
      </c>
      <c r="E269" s="1" t="s">
        <v>56</v>
      </c>
      <c r="F269" s="1">
        <v>300</v>
      </c>
      <c r="G269" s="2">
        <v>370</v>
      </c>
      <c r="H269" s="7">
        <f t="shared" si="4"/>
        <v>111000</v>
      </c>
      <c r="I269" s="1"/>
      <c r="J269" s="1"/>
      <c r="K269" s="1"/>
      <c r="L269" s="1"/>
    </row>
    <row r="270" spans="1:12" x14ac:dyDescent="0.25">
      <c r="A270" s="6" t="s">
        <v>22</v>
      </c>
      <c r="B270" s="1" t="s">
        <v>15</v>
      </c>
      <c r="C270" s="1" t="s">
        <v>106</v>
      </c>
      <c r="D270" s="1" t="s">
        <v>15</v>
      </c>
      <c r="E270" s="1" t="s">
        <v>51</v>
      </c>
      <c r="F270" s="1">
        <v>390</v>
      </c>
      <c r="G270" s="2">
        <v>236</v>
      </c>
      <c r="H270" s="7">
        <f t="shared" si="4"/>
        <v>92040</v>
      </c>
      <c r="I270" s="1"/>
      <c r="J270" s="1"/>
      <c r="K270" s="1"/>
      <c r="L270" s="1"/>
    </row>
    <row r="271" spans="1:12" x14ac:dyDescent="0.25">
      <c r="A271" s="6" t="s">
        <v>22</v>
      </c>
      <c r="B271" s="1" t="s">
        <v>15</v>
      </c>
      <c r="C271" s="1" t="s">
        <v>106</v>
      </c>
      <c r="D271" s="1" t="s">
        <v>15</v>
      </c>
      <c r="E271" s="1" t="s">
        <v>52</v>
      </c>
      <c r="F271" s="1">
        <v>100</v>
      </c>
      <c r="G271" s="2">
        <v>118</v>
      </c>
      <c r="H271" s="7">
        <f t="shared" si="4"/>
        <v>11800</v>
      </c>
      <c r="I271" s="1"/>
      <c r="J271" s="1"/>
      <c r="K271" s="1"/>
      <c r="L271" s="1"/>
    </row>
    <row r="272" spans="1:12" x14ac:dyDescent="0.25">
      <c r="A272" s="6" t="s">
        <v>22</v>
      </c>
      <c r="B272" s="1" t="s">
        <v>15</v>
      </c>
      <c r="C272" s="1" t="s">
        <v>106</v>
      </c>
      <c r="D272" s="1" t="s">
        <v>15</v>
      </c>
      <c r="E272" s="1" t="s">
        <v>53</v>
      </c>
      <c r="F272" s="1">
        <v>30</v>
      </c>
      <c r="G272" s="2">
        <v>1998</v>
      </c>
      <c r="H272" s="7">
        <f t="shared" si="4"/>
        <v>59940</v>
      </c>
      <c r="I272" s="1"/>
      <c r="J272" s="1"/>
      <c r="K272" s="1"/>
      <c r="L272" s="1"/>
    </row>
    <row r="273" spans="1:12" x14ac:dyDescent="0.25">
      <c r="A273" s="6" t="s">
        <v>22</v>
      </c>
      <c r="B273" s="1" t="s">
        <v>15</v>
      </c>
      <c r="C273" s="1" t="s">
        <v>106</v>
      </c>
      <c r="D273" s="1" t="s">
        <v>15</v>
      </c>
      <c r="E273" s="1" t="s">
        <v>54</v>
      </c>
      <c r="F273" s="1">
        <v>10</v>
      </c>
      <c r="G273" s="2">
        <v>3080</v>
      </c>
      <c r="H273" s="7">
        <f t="shared" si="4"/>
        <v>30800</v>
      </c>
      <c r="I273" s="1"/>
      <c r="J273" s="1"/>
      <c r="K273" s="1"/>
      <c r="L273" s="1"/>
    </row>
    <row r="274" spans="1:12" x14ac:dyDescent="0.25">
      <c r="A274" s="6" t="s">
        <v>22</v>
      </c>
      <c r="B274" s="1" t="s">
        <v>15</v>
      </c>
      <c r="C274" s="1" t="s">
        <v>106</v>
      </c>
      <c r="D274" s="1" t="s">
        <v>15</v>
      </c>
      <c r="E274" s="1" t="s">
        <v>45</v>
      </c>
      <c r="F274" s="1">
        <v>233</v>
      </c>
      <c r="G274" s="2">
        <v>6951</v>
      </c>
      <c r="H274" s="7">
        <f t="shared" si="4"/>
        <v>1619583</v>
      </c>
      <c r="I274" s="1"/>
      <c r="J274" s="1"/>
      <c r="K274" s="1"/>
      <c r="L274" s="1"/>
    </row>
    <row r="275" spans="1:12" x14ac:dyDescent="0.25">
      <c r="A275" s="6" t="s">
        <v>22</v>
      </c>
      <c r="B275" s="1" t="s">
        <v>15</v>
      </c>
      <c r="C275" s="1" t="s">
        <v>106</v>
      </c>
      <c r="D275" s="1" t="s">
        <v>15</v>
      </c>
      <c r="E275" s="1" t="s">
        <v>46</v>
      </c>
      <c r="F275" s="1">
        <v>67</v>
      </c>
      <c r="G275" s="2">
        <v>6951</v>
      </c>
      <c r="H275" s="7">
        <f t="shared" si="4"/>
        <v>465717</v>
      </c>
      <c r="I275" s="1"/>
      <c r="J275" s="1"/>
      <c r="K275" s="1"/>
      <c r="L275" s="1"/>
    </row>
    <row r="276" spans="1:12" x14ac:dyDescent="0.25">
      <c r="A276" s="6" t="s">
        <v>22</v>
      </c>
      <c r="B276" s="1" t="s">
        <v>15</v>
      </c>
      <c r="C276" s="1" t="s">
        <v>106</v>
      </c>
      <c r="D276" s="1" t="s">
        <v>15</v>
      </c>
      <c r="E276" s="1" t="s">
        <v>47</v>
      </c>
      <c r="F276" s="1">
        <v>274</v>
      </c>
      <c r="G276" s="2">
        <v>12899</v>
      </c>
      <c r="H276" s="7">
        <f t="shared" si="4"/>
        <v>3534326</v>
      </c>
      <c r="I276" s="1"/>
      <c r="J276" s="1"/>
      <c r="K276" s="1"/>
      <c r="L276" s="1"/>
    </row>
    <row r="277" spans="1:12" x14ac:dyDescent="0.25">
      <c r="A277" s="6" t="s">
        <v>22</v>
      </c>
      <c r="B277" s="1" t="s">
        <v>15</v>
      </c>
      <c r="C277" s="1" t="s">
        <v>106</v>
      </c>
      <c r="D277" s="1" t="s">
        <v>15</v>
      </c>
      <c r="E277" s="1" t="s">
        <v>48</v>
      </c>
      <c r="F277" s="1">
        <v>370</v>
      </c>
      <c r="G277" s="2">
        <v>658</v>
      </c>
      <c r="H277" s="7">
        <f t="shared" si="4"/>
        <v>243460</v>
      </c>
      <c r="I277" s="1"/>
      <c r="J277" s="1"/>
      <c r="K277" s="1"/>
      <c r="L277" s="1"/>
    </row>
    <row r="278" spans="1:12" x14ac:dyDescent="0.25">
      <c r="A278" s="6" t="s">
        <v>22</v>
      </c>
      <c r="B278" s="1" t="s">
        <v>15</v>
      </c>
      <c r="C278" s="1" t="s">
        <v>106</v>
      </c>
      <c r="D278" s="1" t="s">
        <v>15</v>
      </c>
      <c r="E278" s="1" t="s">
        <v>35</v>
      </c>
      <c r="F278" s="1">
        <v>1000</v>
      </c>
      <c r="G278" s="2">
        <v>1725</v>
      </c>
      <c r="H278" s="7">
        <f t="shared" si="4"/>
        <v>1725000</v>
      </c>
      <c r="I278" s="1"/>
      <c r="J278" s="1"/>
      <c r="K278" s="1"/>
      <c r="L278" s="1"/>
    </row>
    <row r="279" spans="1:12" x14ac:dyDescent="0.25">
      <c r="A279" s="6" t="s">
        <v>22</v>
      </c>
      <c r="B279" s="1" t="s">
        <v>15</v>
      </c>
      <c r="C279" s="1" t="s">
        <v>106</v>
      </c>
      <c r="D279" s="1" t="s">
        <v>15</v>
      </c>
      <c r="E279" s="1" t="s">
        <v>49</v>
      </c>
      <c r="F279" s="1">
        <v>110</v>
      </c>
      <c r="G279" s="2">
        <v>1500</v>
      </c>
      <c r="H279" s="7">
        <f t="shared" si="4"/>
        <v>165000</v>
      </c>
      <c r="I279" s="11">
        <f>SUM(H269:H279)</f>
        <v>8058666</v>
      </c>
      <c r="J279" s="1"/>
      <c r="K279" s="1"/>
      <c r="L279" s="1"/>
    </row>
    <row r="280" spans="1:12" x14ac:dyDescent="0.25">
      <c r="A280" s="6" t="s">
        <v>22</v>
      </c>
      <c r="B280" s="1" t="s">
        <v>32</v>
      </c>
      <c r="C280" s="1" t="s">
        <v>36</v>
      </c>
      <c r="D280" s="1" t="s">
        <v>32</v>
      </c>
      <c r="E280" s="1" t="s">
        <v>35</v>
      </c>
      <c r="F280" s="1">
        <v>875</v>
      </c>
      <c r="G280" s="2">
        <v>1725</v>
      </c>
      <c r="H280" s="7">
        <f t="shared" si="4"/>
        <v>1509375</v>
      </c>
      <c r="I280" s="46">
        <f>H280</f>
        <v>1509375</v>
      </c>
      <c r="J280" s="1"/>
      <c r="K280" s="1"/>
      <c r="L280" s="1"/>
    </row>
    <row r="281" spans="1:12" x14ac:dyDescent="0.25">
      <c r="A281" s="6" t="s">
        <v>22</v>
      </c>
      <c r="B281" s="1" t="s">
        <v>335</v>
      </c>
      <c r="C281" s="1" t="s">
        <v>64</v>
      </c>
      <c r="D281" s="1" t="s">
        <v>335</v>
      </c>
      <c r="E281" s="1" t="s">
        <v>48</v>
      </c>
      <c r="F281" s="1">
        <v>250</v>
      </c>
      <c r="G281" s="2">
        <v>658</v>
      </c>
      <c r="H281" s="7">
        <f t="shared" si="4"/>
        <v>164500</v>
      </c>
      <c r="I281" s="1"/>
      <c r="J281" s="1"/>
      <c r="K281" s="1"/>
      <c r="L281" s="1"/>
    </row>
    <row r="282" spans="1:12" x14ac:dyDescent="0.25">
      <c r="A282" s="6" t="s">
        <v>22</v>
      </c>
      <c r="B282" s="1" t="s">
        <v>335</v>
      </c>
      <c r="C282" s="1" t="s">
        <v>64</v>
      </c>
      <c r="D282" s="1" t="s">
        <v>335</v>
      </c>
      <c r="E282" s="1" t="s">
        <v>35</v>
      </c>
      <c r="F282" s="1">
        <v>480</v>
      </c>
      <c r="G282" s="2">
        <v>1725</v>
      </c>
      <c r="H282" s="7">
        <f t="shared" si="4"/>
        <v>828000</v>
      </c>
      <c r="I282" s="1"/>
      <c r="J282" s="1"/>
      <c r="K282" s="1"/>
      <c r="L282" s="1"/>
    </row>
    <row r="283" spans="1:12" x14ac:dyDescent="0.25">
      <c r="A283" s="6" t="s">
        <v>22</v>
      </c>
      <c r="B283" s="1" t="s">
        <v>335</v>
      </c>
      <c r="C283" s="1" t="s">
        <v>64</v>
      </c>
      <c r="D283" s="1" t="s">
        <v>335</v>
      </c>
      <c r="E283" s="1" t="s">
        <v>49</v>
      </c>
      <c r="F283" s="1">
        <v>150</v>
      </c>
      <c r="G283" s="2">
        <v>1500</v>
      </c>
      <c r="H283" s="7">
        <f t="shared" si="4"/>
        <v>225000</v>
      </c>
      <c r="I283" s="11">
        <f>SUM(H281:H283)</f>
        <v>1217500</v>
      </c>
      <c r="J283" s="1"/>
      <c r="K283" s="1"/>
      <c r="L283" s="1"/>
    </row>
    <row r="284" spans="1:12" x14ac:dyDescent="0.25">
      <c r="A284" s="6" t="s">
        <v>22</v>
      </c>
      <c r="B284" s="1" t="s">
        <v>10</v>
      </c>
      <c r="C284" s="1" t="s">
        <v>93</v>
      </c>
      <c r="D284" s="1" t="s">
        <v>10</v>
      </c>
      <c r="E284" s="1" t="s">
        <v>38</v>
      </c>
      <c r="F284" s="1">
        <v>4</v>
      </c>
      <c r="G284" s="2">
        <v>67604</v>
      </c>
      <c r="H284" s="7">
        <f t="shared" si="4"/>
        <v>270416</v>
      </c>
      <c r="I284" s="1"/>
      <c r="J284" s="1"/>
      <c r="K284" s="1"/>
      <c r="L284" s="1"/>
    </row>
    <row r="285" spans="1:12" x14ac:dyDescent="0.25">
      <c r="A285" s="6" t="s">
        <v>22</v>
      </c>
      <c r="B285" s="1" t="s">
        <v>10</v>
      </c>
      <c r="C285" s="1" t="s">
        <v>93</v>
      </c>
      <c r="D285" s="1" t="s">
        <v>10</v>
      </c>
      <c r="E285" s="1" t="s">
        <v>39</v>
      </c>
      <c r="F285" s="1">
        <v>350</v>
      </c>
      <c r="G285" s="2">
        <v>370</v>
      </c>
      <c r="H285" s="7">
        <f t="shared" si="4"/>
        <v>129500</v>
      </c>
      <c r="I285" s="1"/>
      <c r="J285" s="1"/>
      <c r="K285" s="1"/>
      <c r="L285" s="1"/>
    </row>
    <row r="286" spans="1:12" x14ac:dyDescent="0.25">
      <c r="A286" s="6" t="s">
        <v>22</v>
      </c>
      <c r="B286" s="1" t="s">
        <v>10</v>
      </c>
      <c r="C286" s="1" t="s">
        <v>93</v>
      </c>
      <c r="D286" s="1" t="s">
        <v>10</v>
      </c>
      <c r="E286" s="1" t="s">
        <v>40</v>
      </c>
      <c r="F286" s="1">
        <v>320</v>
      </c>
      <c r="G286" s="2">
        <v>236</v>
      </c>
      <c r="H286" s="7">
        <f t="shared" si="4"/>
        <v>75520</v>
      </c>
      <c r="I286" s="1"/>
      <c r="J286" s="1"/>
      <c r="K286" s="1"/>
      <c r="L286" s="1"/>
    </row>
    <row r="287" spans="1:12" x14ac:dyDescent="0.25">
      <c r="A287" s="6" t="s">
        <v>22</v>
      </c>
      <c r="B287" s="1" t="s">
        <v>10</v>
      </c>
      <c r="C287" s="1" t="s">
        <v>93</v>
      </c>
      <c r="D287" s="1" t="s">
        <v>10</v>
      </c>
      <c r="E287" s="1" t="s">
        <v>41</v>
      </c>
      <c r="F287" s="1">
        <v>950</v>
      </c>
      <c r="G287" s="2">
        <v>118</v>
      </c>
      <c r="H287" s="7">
        <f t="shared" si="4"/>
        <v>112100</v>
      </c>
      <c r="I287" s="1"/>
      <c r="J287" s="1"/>
      <c r="K287" s="1"/>
      <c r="L287" s="1"/>
    </row>
    <row r="288" spans="1:12" x14ac:dyDescent="0.25">
      <c r="A288" s="6" t="s">
        <v>22</v>
      </c>
      <c r="B288" s="1" t="s">
        <v>10</v>
      </c>
      <c r="C288" s="1" t="s">
        <v>93</v>
      </c>
      <c r="D288" s="1" t="s">
        <v>10</v>
      </c>
      <c r="E288" s="1" t="s">
        <v>42</v>
      </c>
      <c r="F288" s="1">
        <v>300</v>
      </c>
      <c r="G288" s="2">
        <v>296</v>
      </c>
      <c r="H288" s="7">
        <f t="shared" si="4"/>
        <v>88800</v>
      </c>
      <c r="I288" s="11">
        <f>SUM(H284:H288)</f>
        <v>676336</v>
      </c>
      <c r="J288" s="1"/>
      <c r="K288" s="1"/>
      <c r="L288" s="1"/>
    </row>
    <row r="289" spans="1:12" x14ac:dyDescent="0.25">
      <c r="A289" s="6" t="s">
        <v>22</v>
      </c>
      <c r="B289" s="1" t="s">
        <v>2</v>
      </c>
      <c r="C289" s="1" t="s">
        <v>71</v>
      </c>
      <c r="D289" s="1" t="s">
        <v>2</v>
      </c>
      <c r="E289" s="1" t="s">
        <v>38</v>
      </c>
      <c r="F289" s="1">
        <v>4</v>
      </c>
      <c r="G289" s="2">
        <v>67604</v>
      </c>
      <c r="H289" s="7">
        <f t="shared" si="4"/>
        <v>270416</v>
      </c>
      <c r="I289" s="1"/>
      <c r="J289" s="1"/>
      <c r="K289" s="1"/>
      <c r="L289" s="1"/>
    </row>
    <row r="290" spans="1:12" x14ac:dyDescent="0.25">
      <c r="A290" s="6" t="s">
        <v>22</v>
      </c>
      <c r="B290" s="1" t="s">
        <v>2</v>
      </c>
      <c r="C290" s="1" t="s">
        <v>71</v>
      </c>
      <c r="D290" s="1" t="s">
        <v>2</v>
      </c>
      <c r="E290" s="1" t="s">
        <v>39</v>
      </c>
      <c r="F290" s="1">
        <v>1130</v>
      </c>
      <c r="G290" s="2">
        <v>370</v>
      </c>
      <c r="H290" s="7">
        <f t="shared" si="4"/>
        <v>418100</v>
      </c>
      <c r="I290" s="1"/>
      <c r="J290" s="1"/>
      <c r="K290" s="1"/>
      <c r="L290" s="1"/>
    </row>
    <row r="291" spans="1:12" x14ac:dyDescent="0.25">
      <c r="A291" s="6" t="s">
        <v>22</v>
      </c>
      <c r="B291" s="1" t="s">
        <v>2</v>
      </c>
      <c r="C291" s="1" t="s">
        <v>71</v>
      </c>
      <c r="D291" s="1" t="s">
        <v>2</v>
      </c>
      <c r="E291" s="1" t="s">
        <v>40</v>
      </c>
      <c r="F291" s="1">
        <v>840</v>
      </c>
      <c r="G291" s="2">
        <v>236</v>
      </c>
      <c r="H291" s="7">
        <f t="shared" si="4"/>
        <v>198240</v>
      </c>
      <c r="I291" s="1"/>
      <c r="J291" s="1"/>
      <c r="K291" s="1"/>
      <c r="L291" s="1"/>
    </row>
    <row r="292" spans="1:12" x14ac:dyDescent="0.25">
      <c r="A292" s="6" t="s">
        <v>22</v>
      </c>
      <c r="B292" s="1" t="s">
        <v>2</v>
      </c>
      <c r="C292" s="1" t="s">
        <v>71</v>
      </c>
      <c r="D292" s="1" t="s">
        <v>2</v>
      </c>
      <c r="E292" s="1" t="s">
        <v>41</v>
      </c>
      <c r="F292" s="1">
        <v>1190</v>
      </c>
      <c r="G292" s="2">
        <v>118</v>
      </c>
      <c r="H292" s="7">
        <f t="shared" si="4"/>
        <v>140420</v>
      </c>
      <c r="I292" s="1"/>
      <c r="J292" s="1"/>
      <c r="K292" s="1"/>
      <c r="L292" s="1"/>
    </row>
    <row r="293" spans="1:12" x14ac:dyDescent="0.25">
      <c r="A293" s="6" t="s">
        <v>22</v>
      </c>
      <c r="B293" s="1" t="s">
        <v>2</v>
      </c>
      <c r="C293" s="1" t="s">
        <v>71</v>
      </c>
      <c r="D293" s="1" t="s">
        <v>2</v>
      </c>
      <c r="E293" s="1" t="s">
        <v>42</v>
      </c>
      <c r="F293" s="1">
        <v>150</v>
      </c>
      <c r="G293" s="2">
        <v>296</v>
      </c>
      <c r="H293" s="7">
        <f t="shared" si="4"/>
        <v>44400</v>
      </c>
      <c r="I293" s="1"/>
      <c r="J293" s="1"/>
      <c r="K293" s="1"/>
      <c r="L293" s="1"/>
    </row>
    <row r="294" spans="1:12" x14ac:dyDescent="0.25">
      <c r="A294" s="6" t="s">
        <v>22</v>
      </c>
      <c r="B294" s="1" t="s">
        <v>2</v>
      </c>
      <c r="C294" s="1" t="s">
        <v>71</v>
      </c>
      <c r="D294" s="1" t="s">
        <v>2</v>
      </c>
      <c r="E294" s="1" t="s">
        <v>43</v>
      </c>
      <c r="F294" s="1">
        <v>90</v>
      </c>
      <c r="G294" s="2">
        <v>1998</v>
      </c>
      <c r="H294" s="7">
        <f t="shared" si="4"/>
        <v>179820</v>
      </c>
      <c r="I294" s="1"/>
      <c r="J294" s="1"/>
      <c r="K294" s="1"/>
      <c r="L294" s="1"/>
    </row>
    <row r="295" spans="1:12" x14ac:dyDescent="0.25">
      <c r="A295" s="6" t="s">
        <v>22</v>
      </c>
      <c r="B295" s="1" t="s">
        <v>2</v>
      </c>
      <c r="C295" s="1" t="s">
        <v>71</v>
      </c>
      <c r="D295" s="1" t="s">
        <v>2</v>
      </c>
      <c r="E295" s="1" t="s">
        <v>44</v>
      </c>
      <c r="F295" s="1">
        <v>20</v>
      </c>
      <c r="G295" s="2">
        <v>3080</v>
      </c>
      <c r="H295" s="7">
        <f t="shared" si="4"/>
        <v>61600</v>
      </c>
      <c r="I295" s="1"/>
      <c r="J295" s="1"/>
      <c r="K295" s="1"/>
      <c r="L295" s="1"/>
    </row>
    <row r="296" spans="1:12" x14ac:dyDescent="0.25">
      <c r="A296" s="6" t="s">
        <v>22</v>
      </c>
      <c r="B296" s="1" t="s">
        <v>2</v>
      </c>
      <c r="C296" s="1" t="s">
        <v>71</v>
      </c>
      <c r="D296" s="1" t="s">
        <v>2</v>
      </c>
      <c r="E296" s="1" t="s">
        <v>45</v>
      </c>
      <c r="F296" s="1">
        <v>288</v>
      </c>
      <c r="G296" s="2">
        <v>6951</v>
      </c>
      <c r="H296" s="7">
        <f t="shared" si="4"/>
        <v>2001888</v>
      </c>
      <c r="I296" s="1"/>
      <c r="J296" s="1"/>
      <c r="K296" s="1"/>
      <c r="L296" s="1"/>
    </row>
    <row r="297" spans="1:12" x14ac:dyDescent="0.25">
      <c r="A297" s="6" t="s">
        <v>22</v>
      </c>
      <c r="B297" s="1" t="s">
        <v>2</v>
      </c>
      <c r="C297" s="1" t="s">
        <v>71</v>
      </c>
      <c r="D297" s="1" t="s">
        <v>2</v>
      </c>
      <c r="E297" s="1" t="s">
        <v>46</v>
      </c>
      <c r="F297" s="1">
        <v>68</v>
      </c>
      <c r="G297" s="2">
        <v>6951</v>
      </c>
      <c r="H297" s="7">
        <f t="shared" si="4"/>
        <v>472668</v>
      </c>
      <c r="I297" s="1"/>
      <c r="J297" s="1"/>
      <c r="K297" s="1"/>
      <c r="L297" s="1"/>
    </row>
    <row r="298" spans="1:12" x14ac:dyDescent="0.25">
      <c r="A298" s="6" t="s">
        <v>22</v>
      </c>
      <c r="B298" s="1" t="s">
        <v>2</v>
      </c>
      <c r="C298" s="1" t="s">
        <v>71</v>
      </c>
      <c r="D298" s="1" t="s">
        <v>2</v>
      </c>
      <c r="E298" s="1" t="s">
        <v>47</v>
      </c>
      <c r="F298" s="1">
        <v>276</v>
      </c>
      <c r="G298" s="2">
        <v>12899</v>
      </c>
      <c r="H298" s="7">
        <f t="shared" si="4"/>
        <v>3560124</v>
      </c>
      <c r="I298" s="1"/>
      <c r="J298" s="1"/>
      <c r="K298" s="1"/>
      <c r="L298" s="1"/>
    </row>
    <row r="299" spans="1:12" x14ac:dyDescent="0.25">
      <c r="A299" s="6" t="s">
        <v>22</v>
      </c>
      <c r="B299" s="1" t="s">
        <v>2</v>
      </c>
      <c r="C299" s="1" t="s">
        <v>71</v>
      </c>
      <c r="D299" s="1" t="s">
        <v>2</v>
      </c>
      <c r="E299" s="1" t="s">
        <v>48</v>
      </c>
      <c r="F299" s="1">
        <v>300</v>
      </c>
      <c r="G299" s="2">
        <v>658</v>
      </c>
      <c r="H299" s="7">
        <f t="shared" si="4"/>
        <v>197400</v>
      </c>
      <c r="I299" s="1"/>
      <c r="J299" s="1"/>
      <c r="K299" s="1"/>
      <c r="L299" s="1"/>
    </row>
    <row r="300" spans="1:12" x14ac:dyDescent="0.25">
      <c r="A300" s="6" t="s">
        <v>22</v>
      </c>
      <c r="B300" s="1" t="s">
        <v>2</v>
      </c>
      <c r="C300" s="1" t="s">
        <v>71</v>
      </c>
      <c r="D300" s="1" t="s">
        <v>2</v>
      </c>
      <c r="E300" s="1" t="s">
        <v>35</v>
      </c>
      <c r="F300" s="1">
        <v>830</v>
      </c>
      <c r="G300" s="2">
        <v>1725</v>
      </c>
      <c r="H300" s="7">
        <f t="shared" si="4"/>
        <v>1431750</v>
      </c>
      <c r="I300" s="1"/>
      <c r="J300" s="1"/>
      <c r="K300" s="1"/>
      <c r="L300" s="1"/>
    </row>
    <row r="301" spans="1:12" x14ac:dyDescent="0.25">
      <c r="A301" s="6" t="s">
        <v>22</v>
      </c>
      <c r="B301" s="1" t="s">
        <v>2</v>
      </c>
      <c r="C301" s="1" t="s">
        <v>71</v>
      </c>
      <c r="D301" s="1" t="s">
        <v>2</v>
      </c>
      <c r="E301" s="1" t="s">
        <v>49</v>
      </c>
      <c r="F301" s="1">
        <v>100</v>
      </c>
      <c r="G301" s="2">
        <v>1500</v>
      </c>
      <c r="H301" s="7">
        <f t="shared" si="4"/>
        <v>150000</v>
      </c>
      <c r="I301" s="11">
        <f>SUM(H289:H301)</f>
        <v>9126826</v>
      </c>
      <c r="J301" s="1"/>
      <c r="K301" s="1"/>
      <c r="L301" s="1"/>
    </row>
    <row r="302" spans="1:12" x14ac:dyDescent="0.25">
      <c r="A302" s="6" t="s">
        <v>22</v>
      </c>
      <c r="B302" s="1" t="s">
        <v>335</v>
      </c>
      <c r="C302" s="1" t="s">
        <v>65</v>
      </c>
      <c r="D302" s="1" t="s">
        <v>335</v>
      </c>
      <c r="E302" s="1" t="s">
        <v>56</v>
      </c>
      <c r="F302" s="1">
        <v>100</v>
      </c>
      <c r="G302" s="2">
        <v>370</v>
      </c>
      <c r="H302" s="7">
        <f t="shared" si="4"/>
        <v>37000</v>
      </c>
      <c r="I302" s="1"/>
      <c r="J302" s="1"/>
      <c r="K302" s="1"/>
      <c r="L302" s="1"/>
    </row>
    <row r="303" spans="1:12" x14ac:dyDescent="0.25">
      <c r="A303" s="6" t="s">
        <v>22</v>
      </c>
      <c r="B303" s="1" t="s">
        <v>335</v>
      </c>
      <c r="C303" s="1" t="s">
        <v>65</v>
      </c>
      <c r="D303" s="1" t="s">
        <v>335</v>
      </c>
      <c r="E303" s="1" t="s">
        <v>51</v>
      </c>
      <c r="F303" s="1">
        <v>500</v>
      </c>
      <c r="G303" s="2">
        <v>236</v>
      </c>
      <c r="H303" s="7">
        <f t="shared" si="4"/>
        <v>118000</v>
      </c>
      <c r="I303" s="1"/>
      <c r="J303" s="1"/>
      <c r="K303" s="1"/>
      <c r="L303" s="1"/>
    </row>
    <row r="304" spans="1:12" x14ac:dyDescent="0.25">
      <c r="A304" s="6" t="s">
        <v>22</v>
      </c>
      <c r="B304" s="1" t="s">
        <v>335</v>
      </c>
      <c r="C304" s="1" t="s">
        <v>65</v>
      </c>
      <c r="D304" s="1" t="s">
        <v>335</v>
      </c>
      <c r="E304" s="1" t="s">
        <v>52</v>
      </c>
      <c r="F304" s="1">
        <v>685</v>
      </c>
      <c r="G304" s="2">
        <v>118</v>
      </c>
      <c r="H304" s="7">
        <f t="shared" si="4"/>
        <v>80830</v>
      </c>
      <c r="I304" s="1"/>
      <c r="J304" s="1"/>
      <c r="K304" s="1"/>
      <c r="L304" s="1"/>
    </row>
    <row r="305" spans="1:12" x14ac:dyDescent="0.25">
      <c r="A305" s="6" t="s">
        <v>22</v>
      </c>
      <c r="B305" s="1" t="s">
        <v>335</v>
      </c>
      <c r="C305" s="1" t="s">
        <v>65</v>
      </c>
      <c r="D305" s="1" t="s">
        <v>335</v>
      </c>
      <c r="E305" s="1" t="s">
        <v>53</v>
      </c>
      <c r="F305" s="1">
        <v>20</v>
      </c>
      <c r="G305" s="2">
        <v>1998</v>
      </c>
      <c r="H305" s="7">
        <f t="shared" si="4"/>
        <v>39960</v>
      </c>
      <c r="I305" s="1"/>
      <c r="J305" s="1"/>
      <c r="K305" s="1"/>
      <c r="L305" s="1"/>
    </row>
    <row r="306" spans="1:12" x14ac:dyDescent="0.25">
      <c r="A306" s="6" t="s">
        <v>22</v>
      </c>
      <c r="B306" s="1" t="s">
        <v>335</v>
      </c>
      <c r="C306" s="1" t="s">
        <v>65</v>
      </c>
      <c r="D306" s="1" t="s">
        <v>335</v>
      </c>
      <c r="E306" s="1" t="s">
        <v>54</v>
      </c>
      <c r="F306" s="1">
        <v>5</v>
      </c>
      <c r="G306" s="2">
        <v>3080</v>
      </c>
      <c r="H306" s="7">
        <f t="shared" si="4"/>
        <v>15400</v>
      </c>
      <c r="I306" s="1"/>
      <c r="J306" s="1"/>
      <c r="K306" s="1"/>
      <c r="L306" s="1"/>
    </row>
    <row r="307" spans="1:12" x14ac:dyDescent="0.25">
      <c r="A307" s="6" t="s">
        <v>22</v>
      </c>
      <c r="B307" s="1" t="s">
        <v>335</v>
      </c>
      <c r="C307" s="1" t="s">
        <v>65</v>
      </c>
      <c r="D307" s="1" t="s">
        <v>335</v>
      </c>
      <c r="E307" s="1" t="s">
        <v>48</v>
      </c>
      <c r="F307" s="1">
        <v>200</v>
      </c>
      <c r="G307" s="2">
        <v>658</v>
      </c>
      <c r="H307" s="7">
        <f t="shared" si="4"/>
        <v>131600</v>
      </c>
      <c r="I307" s="1"/>
      <c r="J307" s="1"/>
      <c r="K307" s="1"/>
      <c r="L307" s="1"/>
    </row>
    <row r="308" spans="1:12" x14ac:dyDescent="0.25">
      <c r="A308" s="6" t="s">
        <v>22</v>
      </c>
      <c r="B308" s="1" t="s">
        <v>335</v>
      </c>
      <c r="C308" s="1" t="s">
        <v>65</v>
      </c>
      <c r="D308" s="1" t="s">
        <v>335</v>
      </c>
      <c r="E308" s="1" t="s">
        <v>35</v>
      </c>
      <c r="F308" s="1">
        <v>1100</v>
      </c>
      <c r="G308" s="2">
        <v>1725</v>
      </c>
      <c r="H308" s="7">
        <f t="shared" si="4"/>
        <v>1897500</v>
      </c>
      <c r="I308" s="11">
        <f>SUM(H302:H308)</f>
        <v>2320290</v>
      </c>
      <c r="J308" s="1"/>
      <c r="K308" s="1"/>
      <c r="L308" s="1"/>
    </row>
    <row r="309" spans="1:12" x14ac:dyDescent="0.25">
      <c r="A309" s="6" t="s">
        <v>22</v>
      </c>
      <c r="B309" s="1" t="s">
        <v>32</v>
      </c>
      <c r="C309" s="1" t="s">
        <v>28</v>
      </c>
      <c r="D309" s="1" t="s">
        <v>32</v>
      </c>
      <c r="E309" s="1" t="s">
        <v>35</v>
      </c>
      <c r="F309" s="1">
        <v>1789</v>
      </c>
      <c r="G309" s="2">
        <v>1725</v>
      </c>
      <c r="H309" s="7">
        <f t="shared" si="4"/>
        <v>3086025</v>
      </c>
      <c r="I309" s="46">
        <f>H309</f>
        <v>3086025</v>
      </c>
      <c r="J309" s="1"/>
      <c r="K309" s="1"/>
      <c r="L309" s="1"/>
    </row>
    <row r="310" spans="1:12" x14ac:dyDescent="0.25">
      <c r="A310" s="6" t="s">
        <v>22</v>
      </c>
      <c r="B310" s="1" t="s">
        <v>8</v>
      </c>
      <c r="C310" s="1" t="s">
        <v>24</v>
      </c>
      <c r="D310" s="1" t="s">
        <v>8</v>
      </c>
      <c r="E310" s="1" t="s">
        <v>56</v>
      </c>
      <c r="F310" s="1">
        <v>380</v>
      </c>
      <c r="G310" s="2">
        <v>370</v>
      </c>
      <c r="H310" s="7">
        <f t="shared" si="4"/>
        <v>140600</v>
      </c>
      <c r="I310" s="1"/>
      <c r="J310" s="1"/>
      <c r="K310" s="1"/>
      <c r="L310" s="1"/>
    </row>
    <row r="311" spans="1:12" x14ac:dyDescent="0.25">
      <c r="A311" s="6" t="s">
        <v>22</v>
      </c>
      <c r="B311" s="1" t="s">
        <v>8</v>
      </c>
      <c r="C311" s="1" t="s">
        <v>24</v>
      </c>
      <c r="D311" s="1" t="s">
        <v>8</v>
      </c>
      <c r="E311" s="1" t="s">
        <v>51</v>
      </c>
      <c r="F311" s="1">
        <v>490</v>
      </c>
      <c r="G311" s="2">
        <v>236</v>
      </c>
      <c r="H311" s="7">
        <f t="shared" si="4"/>
        <v>115640</v>
      </c>
      <c r="I311" s="1"/>
      <c r="J311" s="1"/>
      <c r="K311" s="1"/>
      <c r="L311" s="1"/>
    </row>
    <row r="312" spans="1:12" x14ac:dyDescent="0.25">
      <c r="A312" s="6" t="s">
        <v>22</v>
      </c>
      <c r="B312" s="1" t="s">
        <v>8</v>
      </c>
      <c r="C312" s="1" t="s">
        <v>24</v>
      </c>
      <c r="D312" s="1" t="s">
        <v>8</v>
      </c>
      <c r="E312" s="1" t="s">
        <v>52</v>
      </c>
      <c r="F312" s="1">
        <v>240</v>
      </c>
      <c r="G312" s="2">
        <v>118</v>
      </c>
      <c r="H312" s="7">
        <f t="shared" si="4"/>
        <v>28320</v>
      </c>
      <c r="I312" s="1"/>
      <c r="J312" s="1"/>
      <c r="K312" s="1"/>
      <c r="L312" s="1"/>
    </row>
    <row r="313" spans="1:12" x14ac:dyDescent="0.25">
      <c r="A313" s="6" t="s">
        <v>22</v>
      </c>
      <c r="B313" s="1" t="s">
        <v>8</v>
      </c>
      <c r="C313" s="1" t="s">
        <v>24</v>
      </c>
      <c r="D313" s="1" t="s">
        <v>8</v>
      </c>
      <c r="E313" s="1" t="s">
        <v>53</v>
      </c>
      <c r="F313" s="1">
        <v>35</v>
      </c>
      <c r="G313" s="2">
        <v>1998</v>
      </c>
      <c r="H313" s="7">
        <f t="shared" si="4"/>
        <v>69930</v>
      </c>
      <c r="I313" s="1"/>
      <c r="J313" s="1"/>
      <c r="K313" s="1"/>
      <c r="L313" s="1"/>
    </row>
    <row r="314" spans="1:12" x14ac:dyDescent="0.25">
      <c r="A314" s="6" t="s">
        <v>22</v>
      </c>
      <c r="B314" s="1" t="s">
        <v>8</v>
      </c>
      <c r="C314" s="1" t="s">
        <v>24</v>
      </c>
      <c r="D314" s="1" t="s">
        <v>8</v>
      </c>
      <c r="E314" s="1" t="s">
        <v>54</v>
      </c>
      <c r="F314" s="1">
        <v>14</v>
      </c>
      <c r="G314" s="2">
        <v>3080</v>
      </c>
      <c r="H314" s="7">
        <f t="shared" si="4"/>
        <v>43120</v>
      </c>
      <c r="I314" s="11">
        <f>SUM(H310:H314)</f>
        <v>397610</v>
      </c>
      <c r="J314" s="1"/>
      <c r="K314" s="1"/>
      <c r="L314" s="1"/>
    </row>
    <row r="315" spans="1:12" x14ac:dyDescent="0.25">
      <c r="A315" s="6" t="s">
        <v>22</v>
      </c>
      <c r="B315" s="1" t="s">
        <v>107</v>
      </c>
      <c r="C315" s="1" t="s">
        <v>27</v>
      </c>
      <c r="D315" s="1" t="s">
        <v>122</v>
      </c>
      <c r="E315" s="1" t="s">
        <v>99</v>
      </c>
      <c r="F315" s="1">
        <v>7</v>
      </c>
      <c r="G315" s="2">
        <v>75100</v>
      </c>
      <c r="H315" s="7">
        <f t="shared" si="4"/>
        <v>525700</v>
      </c>
      <c r="I315" s="11">
        <f>H315</f>
        <v>525700</v>
      </c>
      <c r="J315" s="1"/>
      <c r="K315" s="1"/>
      <c r="L315" s="1"/>
    </row>
    <row r="316" spans="1:12" x14ac:dyDescent="0.25">
      <c r="A316" s="6" t="s">
        <v>22</v>
      </c>
      <c r="B316" s="1" t="s">
        <v>335</v>
      </c>
      <c r="C316" s="1" t="s">
        <v>66</v>
      </c>
      <c r="D316" s="1" t="s">
        <v>335</v>
      </c>
      <c r="E316" s="1" t="s">
        <v>48</v>
      </c>
      <c r="F316" s="1">
        <v>200</v>
      </c>
      <c r="G316" s="2">
        <v>658</v>
      </c>
      <c r="H316" s="7">
        <f t="shared" ref="H316:H338" si="5">F316*G316</f>
        <v>131600</v>
      </c>
      <c r="I316" s="1"/>
      <c r="J316" s="1"/>
      <c r="K316" s="1"/>
      <c r="L316" s="1"/>
    </row>
    <row r="317" spans="1:12" x14ac:dyDescent="0.25">
      <c r="A317" s="6" t="s">
        <v>22</v>
      </c>
      <c r="B317" s="1" t="s">
        <v>335</v>
      </c>
      <c r="C317" s="1" t="s">
        <v>66</v>
      </c>
      <c r="D317" s="1" t="s">
        <v>335</v>
      </c>
      <c r="E317" s="1" t="s">
        <v>35</v>
      </c>
      <c r="F317" s="1">
        <v>1176</v>
      </c>
      <c r="G317" s="2">
        <v>1725</v>
      </c>
      <c r="H317" s="7">
        <f t="shared" si="5"/>
        <v>2028600</v>
      </c>
      <c r="I317" s="11">
        <f>SUM(H316:H317)</f>
        <v>2160200</v>
      </c>
      <c r="J317" s="1"/>
      <c r="K317" s="1"/>
      <c r="L317" s="1"/>
    </row>
    <row r="318" spans="1:12" x14ac:dyDescent="0.25">
      <c r="A318" s="6" t="s">
        <v>22</v>
      </c>
      <c r="B318" s="1" t="s">
        <v>21</v>
      </c>
      <c r="C318" s="1" t="s">
        <v>91</v>
      </c>
      <c r="D318" s="1" t="s">
        <v>21</v>
      </c>
      <c r="E318" s="1" t="s">
        <v>56</v>
      </c>
      <c r="F318" s="1">
        <v>280</v>
      </c>
      <c r="G318" s="2">
        <v>370</v>
      </c>
      <c r="H318" s="7">
        <f t="shared" si="5"/>
        <v>103600</v>
      </c>
      <c r="I318" s="1"/>
      <c r="J318" s="1"/>
      <c r="K318" s="1"/>
      <c r="L318" s="1"/>
    </row>
    <row r="319" spans="1:12" x14ac:dyDescent="0.25">
      <c r="A319" s="6" t="s">
        <v>22</v>
      </c>
      <c r="B319" s="1" t="s">
        <v>21</v>
      </c>
      <c r="C319" s="1" t="s">
        <v>91</v>
      </c>
      <c r="D319" s="1" t="s">
        <v>21</v>
      </c>
      <c r="E319" s="1" t="s">
        <v>51</v>
      </c>
      <c r="F319" s="1">
        <v>365</v>
      </c>
      <c r="G319" s="2">
        <v>236</v>
      </c>
      <c r="H319" s="7">
        <f t="shared" si="5"/>
        <v>86140</v>
      </c>
      <c r="I319" s="1"/>
      <c r="J319" s="1"/>
      <c r="K319" s="1"/>
      <c r="L319" s="1"/>
    </row>
    <row r="320" spans="1:12" x14ac:dyDescent="0.25">
      <c r="A320" s="6" t="s">
        <v>22</v>
      </c>
      <c r="B320" s="1" t="s">
        <v>21</v>
      </c>
      <c r="C320" s="1" t="s">
        <v>91</v>
      </c>
      <c r="D320" s="1" t="s">
        <v>21</v>
      </c>
      <c r="E320" s="1" t="s">
        <v>52</v>
      </c>
      <c r="F320" s="1">
        <v>250</v>
      </c>
      <c r="G320" s="2">
        <v>118</v>
      </c>
      <c r="H320" s="7">
        <f t="shared" si="5"/>
        <v>29500</v>
      </c>
      <c r="I320" s="1"/>
      <c r="J320" s="1"/>
      <c r="K320" s="1"/>
      <c r="L320" s="1"/>
    </row>
    <row r="321" spans="1:12" x14ac:dyDescent="0.25">
      <c r="A321" s="6" t="s">
        <v>22</v>
      </c>
      <c r="B321" s="1" t="s">
        <v>21</v>
      </c>
      <c r="C321" s="1" t="s">
        <v>91</v>
      </c>
      <c r="D321" s="1" t="s">
        <v>21</v>
      </c>
      <c r="E321" s="1" t="s">
        <v>53</v>
      </c>
      <c r="F321" s="1">
        <v>15</v>
      </c>
      <c r="G321" s="2">
        <v>1998</v>
      </c>
      <c r="H321" s="7">
        <f t="shared" si="5"/>
        <v>29970</v>
      </c>
      <c r="I321" s="1"/>
      <c r="J321" s="1"/>
      <c r="K321" s="1"/>
      <c r="L321" s="1"/>
    </row>
    <row r="322" spans="1:12" x14ac:dyDescent="0.25">
      <c r="A322" s="6" t="s">
        <v>22</v>
      </c>
      <c r="B322" s="1" t="s">
        <v>21</v>
      </c>
      <c r="C322" s="1" t="s">
        <v>91</v>
      </c>
      <c r="D322" s="1" t="s">
        <v>21</v>
      </c>
      <c r="E322" s="1" t="s">
        <v>54</v>
      </c>
      <c r="F322" s="1">
        <v>9</v>
      </c>
      <c r="G322" s="2">
        <v>3080</v>
      </c>
      <c r="H322" s="7">
        <f t="shared" si="5"/>
        <v>27720</v>
      </c>
      <c r="I322" s="11"/>
      <c r="J322" s="1"/>
      <c r="K322" s="1"/>
      <c r="L322" s="1"/>
    </row>
    <row r="323" spans="1:12" x14ac:dyDescent="0.25">
      <c r="A323" s="6" t="s">
        <v>22</v>
      </c>
      <c r="B323" s="13" t="s">
        <v>107</v>
      </c>
      <c r="C323" s="13" t="s">
        <v>91</v>
      </c>
      <c r="D323" s="10" t="s">
        <v>107</v>
      </c>
      <c r="E323" s="1" t="s">
        <v>127</v>
      </c>
      <c r="F323" s="1">
        <v>1</v>
      </c>
      <c r="G323" s="2">
        <v>4951230</v>
      </c>
      <c r="H323" s="7">
        <f t="shared" si="5"/>
        <v>4951230</v>
      </c>
      <c r="I323" s="1"/>
      <c r="J323" s="1"/>
      <c r="K323" s="1"/>
      <c r="L323" s="1"/>
    </row>
    <row r="324" spans="1:12" x14ac:dyDescent="0.25">
      <c r="A324" s="6" t="s">
        <v>22</v>
      </c>
      <c r="B324" s="13" t="s">
        <v>107</v>
      </c>
      <c r="C324" s="13" t="s">
        <v>91</v>
      </c>
      <c r="D324" s="10" t="s">
        <v>107</v>
      </c>
      <c r="E324" s="1" t="s">
        <v>128</v>
      </c>
      <c r="F324" s="1">
        <v>1</v>
      </c>
      <c r="G324" s="2">
        <v>935695</v>
      </c>
      <c r="H324" s="7">
        <f t="shared" si="5"/>
        <v>935695</v>
      </c>
      <c r="I324" s="11">
        <f>SUM(H318:H324)</f>
        <v>6163855</v>
      </c>
      <c r="J324" s="1"/>
      <c r="K324" s="1"/>
      <c r="L324" s="1"/>
    </row>
    <row r="325" spans="1:12" x14ac:dyDescent="0.25">
      <c r="A325" s="6" t="s">
        <v>22</v>
      </c>
      <c r="B325" s="1" t="s">
        <v>8</v>
      </c>
      <c r="C325" s="1" t="s">
        <v>86</v>
      </c>
      <c r="D325" s="1" t="s">
        <v>8</v>
      </c>
      <c r="E325" s="1" t="s">
        <v>57</v>
      </c>
      <c r="F325" s="1">
        <v>137</v>
      </c>
      <c r="G325" s="2">
        <v>12899</v>
      </c>
      <c r="H325" s="7">
        <f t="shared" si="5"/>
        <v>1767163</v>
      </c>
      <c r="I325" s="1"/>
      <c r="J325" s="1"/>
      <c r="K325" s="1"/>
      <c r="L325" s="1"/>
    </row>
    <row r="326" spans="1:12" x14ac:dyDescent="0.25">
      <c r="A326" s="6" t="s">
        <v>22</v>
      </c>
      <c r="B326" s="1" t="s">
        <v>8</v>
      </c>
      <c r="C326" s="1" t="s">
        <v>86</v>
      </c>
      <c r="D326" s="1" t="s">
        <v>8</v>
      </c>
      <c r="E326" s="1" t="s">
        <v>48</v>
      </c>
      <c r="F326" s="1">
        <v>510</v>
      </c>
      <c r="G326" s="2">
        <v>658</v>
      </c>
      <c r="H326" s="7">
        <f t="shared" si="5"/>
        <v>335580</v>
      </c>
      <c r="I326" s="1"/>
      <c r="J326" s="1"/>
      <c r="K326" s="1"/>
      <c r="L326" s="1"/>
    </row>
    <row r="327" spans="1:12" x14ac:dyDescent="0.25">
      <c r="A327" s="6" t="s">
        <v>22</v>
      </c>
      <c r="B327" s="1" t="s">
        <v>8</v>
      </c>
      <c r="C327" s="1" t="s">
        <v>86</v>
      </c>
      <c r="D327" s="1" t="s">
        <v>8</v>
      </c>
      <c r="E327" s="1" t="s">
        <v>35</v>
      </c>
      <c r="F327" s="1">
        <v>500</v>
      </c>
      <c r="G327" s="2">
        <v>1725</v>
      </c>
      <c r="H327" s="7">
        <f t="shared" si="5"/>
        <v>862500</v>
      </c>
      <c r="I327" s="1"/>
      <c r="J327" s="1"/>
      <c r="K327" s="1"/>
      <c r="L327" s="1"/>
    </row>
    <row r="328" spans="1:12" x14ac:dyDescent="0.25">
      <c r="A328" s="6" t="s">
        <v>22</v>
      </c>
      <c r="B328" s="1" t="s">
        <v>8</v>
      </c>
      <c r="C328" s="1" t="s">
        <v>86</v>
      </c>
      <c r="D328" s="1" t="s">
        <v>8</v>
      </c>
      <c r="E328" s="1" t="s">
        <v>49</v>
      </c>
      <c r="F328" s="1">
        <v>150</v>
      </c>
      <c r="G328" s="2">
        <v>1500</v>
      </c>
      <c r="H328" s="7">
        <f t="shared" si="5"/>
        <v>225000</v>
      </c>
      <c r="I328" s="11">
        <f>SUM(H325:H328)</f>
        <v>3190243</v>
      </c>
      <c r="J328" s="1"/>
      <c r="K328" s="1"/>
      <c r="L328" s="1"/>
    </row>
    <row r="329" spans="1:12" x14ac:dyDescent="0.25">
      <c r="A329" s="6" t="s">
        <v>22</v>
      </c>
      <c r="B329" s="1" t="s">
        <v>107</v>
      </c>
      <c r="C329" s="1" t="s">
        <v>25</v>
      </c>
      <c r="D329" s="1" t="s">
        <v>107</v>
      </c>
      <c r="E329" s="1" t="s">
        <v>108</v>
      </c>
      <c r="F329" s="1">
        <v>540</v>
      </c>
      <c r="G329" s="2">
        <v>5293</v>
      </c>
      <c r="H329" s="7">
        <f t="shared" si="5"/>
        <v>2858220</v>
      </c>
      <c r="I329" s="11">
        <f>H329</f>
        <v>2858220</v>
      </c>
      <c r="J329" s="1"/>
      <c r="K329" s="1"/>
      <c r="L329" s="1"/>
    </row>
    <row r="330" spans="1:12" x14ac:dyDescent="0.25">
      <c r="A330" s="6" t="s">
        <v>22</v>
      </c>
      <c r="B330" s="1" t="s">
        <v>1</v>
      </c>
      <c r="C330" s="1" t="s">
        <v>50</v>
      </c>
      <c r="D330" s="1" t="s">
        <v>1</v>
      </c>
      <c r="E330" s="1" t="s">
        <v>38</v>
      </c>
      <c r="F330" s="1">
        <f>1+2</f>
        <v>3</v>
      </c>
      <c r="G330" s="2">
        <v>67604</v>
      </c>
      <c r="H330" s="7">
        <f t="shared" si="5"/>
        <v>202812</v>
      </c>
      <c r="I330" s="1"/>
      <c r="J330" s="1"/>
      <c r="K330" s="1"/>
      <c r="L330" s="1"/>
    </row>
    <row r="331" spans="1:12" x14ac:dyDescent="0.25">
      <c r="A331" s="6" t="s">
        <v>22</v>
      </c>
      <c r="B331" s="1" t="s">
        <v>1</v>
      </c>
      <c r="C331" s="1" t="s">
        <v>50</v>
      </c>
      <c r="D331" s="1" t="s">
        <v>1</v>
      </c>
      <c r="E331" s="1" t="s">
        <v>39</v>
      </c>
      <c r="F331" s="1">
        <v>260</v>
      </c>
      <c r="G331" s="2">
        <v>370</v>
      </c>
      <c r="H331" s="7">
        <f t="shared" si="5"/>
        <v>96200</v>
      </c>
      <c r="I331" s="1"/>
      <c r="J331" s="1"/>
      <c r="K331" s="1"/>
      <c r="L331" s="1"/>
    </row>
    <row r="332" spans="1:12" x14ac:dyDescent="0.25">
      <c r="A332" s="6" t="s">
        <v>22</v>
      </c>
      <c r="B332" s="1" t="s">
        <v>1</v>
      </c>
      <c r="C332" s="1" t="s">
        <v>50</v>
      </c>
      <c r="D332" s="1" t="s">
        <v>1</v>
      </c>
      <c r="E332" s="1" t="s">
        <v>40</v>
      </c>
      <c r="F332" s="1">
        <v>220</v>
      </c>
      <c r="G332" s="2">
        <v>236</v>
      </c>
      <c r="H332" s="7">
        <f t="shared" si="5"/>
        <v>51920</v>
      </c>
      <c r="I332" s="1"/>
      <c r="J332" s="1"/>
      <c r="K332" s="1"/>
      <c r="L332" s="1"/>
    </row>
    <row r="333" spans="1:12" x14ac:dyDescent="0.25">
      <c r="A333" s="6" t="s">
        <v>22</v>
      </c>
      <c r="B333" s="1" t="s">
        <v>1</v>
      </c>
      <c r="C333" s="1" t="s">
        <v>50</v>
      </c>
      <c r="D333" s="1" t="s">
        <v>1</v>
      </c>
      <c r="E333" s="1" t="s">
        <v>41</v>
      </c>
      <c r="F333" s="1">
        <v>655</v>
      </c>
      <c r="G333" s="2">
        <v>118</v>
      </c>
      <c r="H333" s="7">
        <f t="shared" si="5"/>
        <v>77290</v>
      </c>
      <c r="I333" s="1"/>
      <c r="J333" s="1"/>
      <c r="K333" s="1"/>
      <c r="L333" s="1"/>
    </row>
    <row r="334" spans="1:12" x14ac:dyDescent="0.25">
      <c r="A334" s="6" t="s">
        <v>22</v>
      </c>
      <c r="B334" s="1" t="s">
        <v>1</v>
      </c>
      <c r="C334" s="1" t="s">
        <v>50</v>
      </c>
      <c r="D334" s="1" t="s">
        <v>1</v>
      </c>
      <c r="E334" s="1" t="s">
        <v>42</v>
      </c>
      <c r="F334" s="1">
        <v>100</v>
      </c>
      <c r="G334" s="2">
        <v>296</v>
      </c>
      <c r="H334" s="7">
        <f t="shared" si="5"/>
        <v>29600</v>
      </c>
      <c r="I334" s="1"/>
      <c r="J334" s="1"/>
      <c r="K334" s="1"/>
      <c r="L334" s="1"/>
    </row>
    <row r="335" spans="1:12" x14ac:dyDescent="0.25">
      <c r="A335" s="6" t="s">
        <v>22</v>
      </c>
      <c r="B335" s="1" t="s">
        <v>1</v>
      </c>
      <c r="C335" s="1" t="s">
        <v>50</v>
      </c>
      <c r="D335" s="1" t="s">
        <v>1</v>
      </c>
      <c r="E335" s="1" t="s">
        <v>43</v>
      </c>
      <c r="F335" s="1">
        <v>45</v>
      </c>
      <c r="G335" s="2">
        <v>1998</v>
      </c>
      <c r="H335" s="7">
        <f t="shared" si="5"/>
        <v>89910</v>
      </c>
      <c r="I335" s="1"/>
      <c r="J335" s="1"/>
      <c r="K335" s="1"/>
      <c r="L335" s="1"/>
    </row>
    <row r="336" spans="1:12" x14ac:dyDescent="0.25">
      <c r="A336" s="6" t="s">
        <v>22</v>
      </c>
      <c r="B336" s="1" t="s">
        <v>1</v>
      </c>
      <c r="C336" s="1" t="s">
        <v>50</v>
      </c>
      <c r="D336" s="1" t="s">
        <v>1</v>
      </c>
      <c r="E336" s="1" t="s">
        <v>48</v>
      </c>
      <c r="F336" s="1">
        <v>150</v>
      </c>
      <c r="G336" s="2">
        <v>658</v>
      </c>
      <c r="H336" s="7">
        <f t="shared" si="5"/>
        <v>98700</v>
      </c>
      <c r="I336" s="1"/>
      <c r="J336" s="1"/>
      <c r="K336" s="1"/>
      <c r="L336" s="1"/>
    </row>
    <row r="337" spans="1:12" x14ac:dyDescent="0.25">
      <c r="A337" s="6" t="s">
        <v>22</v>
      </c>
      <c r="B337" s="1" t="s">
        <v>1</v>
      </c>
      <c r="C337" s="1" t="s">
        <v>50</v>
      </c>
      <c r="D337" s="1" t="s">
        <v>1</v>
      </c>
      <c r="E337" s="1" t="s">
        <v>35</v>
      </c>
      <c r="F337" s="1">
        <v>380</v>
      </c>
      <c r="G337" s="2">
        <v>1725</v>
      </c>
      <c r="H337" s="7">
        <f t="shared" si="5"/>
        <v>655500</v>
      </c>
      <c r="I337" s="1"/>
      <c r="J337" s="1"/>
      <c r="K337" s="1"/>
      <c r="L337" s="1"/>
    </row>
    <row r="338" spans="1:12" x14ac:dyDescent="0.25">
      <c r="A338" s="6" t="s">
        <v>22</v>
      </c>
      <c r="B338" s="1" t="s">
        <v>1</v>
      </c>
      <c r="C338" s="1" t="s">
        <v>50</v>
      </c>
      <c r="D338" s="1" t="s">
        <v>1</v>
      </c>
      <c r="E338" s="1" t="s">
        <v>49</v>
      </c>
      <c r="F338" s="1">
        <v>40</v>
      </c>
      <c r="G338" s="2">
        <v>1500</v>
      </c>
      <c r="H338" s="7">
        <f t="shared" si="5"/>
        <v>60000</v>
      </c>
      <c r="I338" s="11">
        <f>SUM(H330:H338)</f>
        <v>1361932</v>
      </c>
      <c r="J338" s="1"/>
      <c r="K338" s="1"/>
      <c r="L338" s="1"/>
    </row>
    <row r="339" spans="1:12" x14ac:dyDescent="0.25">
      <c r="A339" s="11"/>
      <c r="B339" s="11"/>
      <c r="C339" s="11"/>
      <c r="D339" s="11"/>
      <c r="E339" s="11"/>
      <c r="F339" s="11"/>
      <c r="G339" s="11"/>
      <c r="H339" s="48">
        <f>SUM(H4:H338)</f>
        <v>255642109.68450001</v>
      </c>
      <c r="I339" s="48">
        <f>SUM(I4:I338)</f>
        <v>255642109.68450001</v>
      </c>
    </row>
  </sheetData>
  <autoFilter ref="A3:I339"/>
  <sortState ref="A2:I344">
    <sortCondition ref="C2:C344"/>
  </sortState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Sheet2</vt:lpstr>
      <vt:lpstr>Sheet1</vt:lpstr>
      <vt:lpstr>Network_SRs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Газизова Елена</dc:creator>
  <cp:lastModifiedBy>Газизова Елена</cp:lastModifiedBy>
  <cp:lastPrinted>2018-02-26T11:58:02Z</cp:lastPrinted>
  <dcterms:created xsi:type="dcterms:W3CDTF">2017-11-16T14:14:00Z</dcterms:created>
  <dcterms:modified xsi:type="dcterms:W3CDTF">2018-04-02T08:28:19Z</dcterms:modified>
</cp:coreProperties>
</file>